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FDE1ACF9-8EA4-4292-AF16-FB0279D540BD}" xr6:coauthVersionLast="45" xr6:coauthVersionMax="45" xr10:uidLastSave="{00000000-0000-0000-0000-000000000000}"/>
  <bookViews>
    <workbookView xWindow="-108" yWindow="-108" windowWidth="23256" windowHeight="12576" tabRatio="907" firstSheet="3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37" l="1"/>
  <c r="E25" i="37"/>
  <c r="E22" i="37"/>
  <c r="E21" i="37" l="1"/>
  <c r="F33" i="37" s="1"/>
  <c r="E28" i="36"/>
  <c r="E25" i="36"/>
  <c r="E22" i="36"/>
  <c r="F31" i="37" l="1"/>
  <c r="F27" i="37"/>
  <c r="F23" i="37"/>
  <c r="F26" i="37"/>
  <c r="F25" i="37" s="1"/>
  <c r="F29" i="37"/>
  <c r="F30" i="37"/>
  <c r="F24" i="37"/>
  <c r="F32" i="37"/>
  <c r="E21" i="36"/>
  <c r="F33" i="36" s="1"/>
  <c r="D47" i="35"/>
  <c r="E28" i="35"/>
  <c r="E25" i="35"/>
  <c r="E22" i="35"/>
  <c r="F28" i="37" l="1"/>
  <c r="F22" i="37"/>
  <c r="F21" i="37"/>
  <c r="F27" i="36"/>
  <c r="F23" i="36"/>
  <c r="F30" i="36"/>
  <c r="F31" i="36"/>
  <c r="F24" i="36"/>
  <c r="F22" i="36" s="1"/>
  <c r="F26" i="36"/>
  <c r="F25" i="36" s="1"/>
  <c r="F29" i="36"/>
  <c r="F32" i="36"/>
  <c r="E21" i="35"/>
  <c r="F32" i="35" s="1"/>
  <c r="D47" i="34"/>
  <c r="E28" i="34"/>
  <c r="E25" i="34"/>
  <c r="E22" i="34"/>
  <c r="F28" i="36" l="1"/>
  <c r="F21" i="36" s="1"/>
  <c r="F29" i="35"/>
  <c r="F31" i="35"/>
  <c r="F30" i="35"/>
  <c r="F24" i="35"/>
  <c r="F27" i="35"/>
  <c r="F33" i="35"/>
  <c r="F26" i="35"/>
  <c r="F23" i="35"/>
  <c r="E21" i="34"/>
  <c r="F32" i="34" s="1"/>
  <c r="D47" i="33"/>
  <c r="E28" i="33"/>
  <c r="E25" i="33"/>
  <c r="E22" i="33"/>
  <c r="F25" i="35" l="1"/>
  <c r="F21" i="35" s="1"/>
  <c r="F22" i="35"/>
  <c r="F28" i="35"/>
  <c r="F31" i="34"/>
  <c r="F30" i="34"/>
  <c r="F24" i="34"/>
  <c r="F33" i="34"/>
  <c r="F29" i="34"/>
  <c r="F28" i="34" s="1"/>
  <c r="F23" i="34"/>
  <c r="F27" i="34"/>
  <c r="F26" i="34"/>
  <c r="F25" i="34" s="1"/>
  <c r="E21" i="33"/>
  <c r="F33" i="33" s="1"/>
  <c r="D47" i="32"/>
  <c r="E28" i="32"/>
  <c r="E25" i="32"/>
  <c r="E22" i="32"/>
  <c r="F22" i="34" l="1"/>
  <c r="F21" i="34"/>
  <c r="F27" i="33"/>
  <c r="F30" i="33"/>
  <c r="F31" i="33"/>
  <c r="F23" i="33"/>
  <c r="F24" i="33"/>
  <c r="F32" i="33"/>
  <c r="F29" i="33"/>
  <c r="F26" i="33"/>
  <c r="E21" i="32"/>
  <c r="F31" i="32" s="1"/>
  <c r="E28" i="31"/>
  <c r="E25" i="31"/>
  <c r="E22" i="31"/>
  <c r="F25" i="33" l="1"/>
  <c r="F22" i="33"/>
  <c r="F28" i="33"/>
  <c r="F21" i="33"/>
  <c r="F24" i="32"/>
  <c r="F29" i="32"/>
  <c r="F32" i="32"/>
  <c r="F23" i="32"/>
  <c r="F33" i="32"/>
  <c r="F30" i="32"/>
  <c r="F27" i="32"/>
  <c r="F26" i="32"/>
  <c r="E21" i="31"/>
  <c r="F29" i="31" s="1"/>
  <c r="E28" i="30"/>
  <c r="E25" i="30"/>
  <c r="E22" i="30"/>
  <c r="E21" i="30" s="1"/>
  <c r="F28" i="32" l="1"/>
  <c r="F25" i="32"/>
  <c r="F22" i="32"/>
  <c r="F24" i="31"/>
  <c r="F32" i="31"/>
  <c r="F33" i="31"/>
  <c r="F30" i="31"/>
  <c r="F26" i="31"/>
  <c r="F27" i="31"/>
  <c r="F23" i="31"/>
  <c r="F31" i="31"/>
  <c r="F33" i="30"/>
  <c r="F29" i="30"/>
  <c r="F26" i="30"/>
  <c r="F23" i="30"/>
  <c r="F31" i="30"/>
  <c r="F24" i="30"/>
  <c r="F32" i="30"/>
  <c r="F30" i="30"/>
  <c r="F27" i="30"/>
  <c r="E28" i="29"/>
  <c r="E25" i="29"/>
  <c r="E22" i="29"/>
  <c r="F21" i="32" l="1"/>
  <c r="F22" i="31"/>
  <c r="F25" i="31"/>
  <c r="F28" i="31"/>
  <c r="F22" i="30"/>
  <c r="F25" i="30"/>
  <c r="F28" i="30"/>
  <c r="E21" i="29"/>
  <c r="F33" i="29" s="1"/>
  <c r="E28" i="28"/>
  <c r="E25" i="28"/>
  <c r="E22" i="28"/>
  <c r="F21" i="31" l="1"/>
  <c r="F21" i="30"/>
  <c r="F30" i="29"/>
  <c r="F23" i="29"/>
  <c r="F26" i="29"/>
  <c r="F31" i="29"/>
  <c r="F32" i="29"/>
  <c r="F29" i="29"/>
  <c r="F27" i="29"/>
  <c r="F24" i="29"/>
  <c r="E21" i="28"/>
  <c r="F23" i="28" s="1"/>
  <c r="F32" i="28"/>
  <c r="F27" i="28"/>
  <c r="E30" i="27"/>
  <c r="E27" i="27"/>
  <c r="E24" i="27"/>
  <c r="F22" i="29" l="1"/>
  <c r="F25" i="29"/>
  <c r="F28" i="29"/>
  <c r="F21" i="29" s="1"/>
  <c r="F24" i="28"/>
  <c r="F22" i="28" s="1"/>
  <c r="F30" i="28"/>
  <c r="F26" i="28"/>
  <c r="F25" i="28" s="1"/>
  <c r="F31" i="28"/>
  <c r="F29" i="28"/>
  <c r="F33" i="28"/>
  <c r="E23" i="27"/>
  <c r="F33" i="27" s="1"/>
  <c r="E30" i="26"/>
  <c r="E27" i="26"/>
  <c r="E24" i="26"/>
  <c r="F28" i="28" l="1"/>
  <c r="F21" i="28" s="1"/>
  <c r="F32" i="27"/>
  <c r="F31" i="27"/>
  <c r="F29" i="27"/>
  <c r="F28" i="27"/>
  <c r="F26" i="27"/>
  <c r="F25" i="27"/>
  <c r="F24" i="27" s="1"/>
  <c r="F35" i="27"/>
  <c r="F34" i="27"/>
  <c r="F30" i="27"/>
  <c r="E23" i="26"/>
  <c r="F25" i="26" s="1"/>
  <c r="F34" i="26"/>
  <c r="F29" i="26" l="1"/>
  <c r="F26" i="26"/>
  <c r="F24" i="26" s="1"/>
  <c r="F32" i="26"/>
  <c r="F27" i="27"/>
  <c r="F23" i="27" s="1"/>
  <c r="F35" i="26"/>
  <c r="F33" i="26"/>
  <c r="F31" i="26"/>
  <c r="F30" i="26" s="1"/>
  <c r="F28" i="26"/>
  <c r="F27" i="26" l="1"/>
  <c r="F23" i="26" s="1"/>
</calcChain>
</file>

<file path=xl/sharedStrings.xml><?xml version="1.0" encoding="utf-8"?>
<sst xmlns="http://schemas.openxmlformats.org/spreadsheetml/2006/main" count="622" uniqueCount="57">
  <si>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</si>
  <si>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</si>
  <si>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</si>
  <si>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udržitelného rozvoje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</si>
  <si>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</si>
  <si>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</si>
  <si>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</si>
  <si>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</si>
  <si>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</si>
  <si>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</si>
  <si>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</si>
  <si>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</si>
  <si>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A1 - Kapitalizační CZ0008474400</t>
  </si>
  <si>
    <t>Třída A4 - Pravidelných investic CZ0008474434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</si>
  <si>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</si>
  <si>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</si>
  <si>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</si>
  <si>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</si>
  <si>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</si>
  <si>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</si>
  <si>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</si>
  <si>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</si>
  <si>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</si>
  <si>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</si>
  <si>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</si>
  <si>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</si>
  <si>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</si>
  <si>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</si>
  <si>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</si>
  <si>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</si>
  <si>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</si>
  <si>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</si>
  <si>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</si>
  <si>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</si>
  <si>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</si>
  <si>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</si>
  <si>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</si>
  <si>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</si>
  <si>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</si>
  <si>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CZ0008474400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</si>
  <si>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</si>
  <si>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</si>
  <si>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</si>
  <si>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</si>
  <si>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- 31.1.2020</t>
  </si>
  <si>
    <t>za období 1.2. - 29.2.2020</t>
  </si>
  <si>
    <t>za období 1.3. - 31.3.2020</t>
  </si>
  <si>
    <t>ISIN</t>
  </si>
  <si>
    <t>za období 1.4. - 30.4.2020</t>
  </si>
  <si>
    <t>za období 1.5. - 31.5.2020</t>
  </si>
  <si>
    <t>za období 1.6. - 30.6.2020</t>
  </si>
  <si>
    <t>za období 1.7. - 31.7.2020</t>
  </si>
  <si>
    <t>za období 1.8. - 31.8.2020</t>
  </si>
  <si>
    <t>za období 1.9. - 30.9.2020</t>
  </si>
  <si>
    <t>za období 1.10. - 31.10.2020</t>
  </si>
  <si>
    <t>za období 1.11. - 30.11.2020</t>
  </si>
  <si>
    <t>za období 1.12.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</si>
</sst>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40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3" fontId="21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6" fillId="0" borderId="0" xfId="1" applyFont="1" applyFill="1" applyAlignment="1" applyProtection="1">
      <alignment horizontal="center"/>
      <protection hidden="1"/>
    </xf>
    <xf numFmtId="0" fontId="6" fillId="0" borderId="4" xfId="1" applyFont="1" applyFill="1" applyBorder="1" applyAlignment="1" applyProtection="1">
      <alignment horizontal="center"/>
      <protection hidden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1DE4A4-4945-4C3E-A8EC-3A89CED68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AC72F8-5464-4D64-97C9-70200AAFC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354D73-9B76-4CAA-90AE-0F105ED7E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topLeftCell="A7" workbookViewId="0">
      <selection activeCell="K38" sqref="K3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32" t="s">
        <v>12</v>
      </c>
      <c r="B12" s="132"/>
      <c r="C12" s="109"/>
      <c r="D12" s="15"/>
      <c r="E12" s="114"/>
      <c r="F12" s="114"/>
    </row>
    <row r="13" spans="1:6" x14ac:dyDescent="0.25">
      <c r="A13" s="29"/>
      <c r="B13" s="30"/>
      <c r="C13" s="30"/>
      <c r="D13" s="15"/>
      <c r="E13" s="108"/>
      <c r="F13" s="108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x14ac:dyDescent="0.25">
      <c r="A17" s="12"/>
      <c r="B17" s="13"/>
      <c r="C17" s="15"/>
      <c r="D17" s="15"/>
      <c r="E17" s="33"/>
      <c r="F17" s="34"/>
    </row>
    <row r="18" spans="1:11" x14ac:dyDescent="0.25">
      <c r="A18" s="35"/>
      <c r="B18" s="36"/>
      <c r="C18" s="36"/>
      <c r="D18" s="36"/>
      <c r="E18" s="37"/>
      <c r="F18" s="15"/>
    </row>
    <row r="19" spans="1:11" ht="15.6" x14ac:dyDescent="0.25">
      <c r="A19" s="38" t="s">
        <v>14</v>
      </c>
      <c r="B19" s="39"/>
      <c r="C19" s="39"/>
      <c r="D19" s="40"/>
      <c r="E19" s="40"/>
      <c r="F19" s="40"/>
    </row>
    <row r="20" spans="1:11" ht="13.8" thickBot="1" x14ac:dyDescent="0.3">
      <c r="A20" s="41"/>
      <c r="B20" s="41"/>
      <c r="C20" s="41"/>
      <c r="D20" s="42"/>
      <c r="E20" s="42"/>
      <c r="F20" s="42"/>
    </row>
    <row r="21" spans="1:11" ht="39.6" x14ac:dyDescent="0.3">
      <c r="A21" s="43" t="s">
        <v>15</v>
      </c>
      <c r="B21" s="44"/>
      <c r="C21" s="45"/>
      <c r="D21" s="46" t="s">
        <v>16</v>
      </c>
      <c r="E21" s="47" t="s">
        <v>17</v>
      </c>
      <c r="F21" s="48" t="s">
        <v>18</v>
      </c>
    </row>
    <row r="22" spans="1:11" ht="13.8" thickBot="1" x14ac:dyDescent="0.3">
      <c r="A22" s="49"/>
      <c r="B22" s="50"/>
      <c r="C22" s="51"/>
      <c r="D22" s="52"/>
      <c r="E22" s="53" t="s">
        <v>19</v>
      </c>
      <c r="F22" s="54">
        <v>43861</v>
      </c>
      <c r="G22" s="55"/>
      <c r="H22" s="33"/>
      <c r="I22" s="33"/>
      <c r="J22" s="33"/>
      <c r="K22" s="33"/>
    </row>
    <row r="23" spans="1:11" x14ac:dyDescent="0.25">
      <c r="A23" s="56" t="s">
        <v>20</v>
      </c>
      <c r="B23" s="57"/>
      <c r="C23" s="57"/>
      <c r="D23" s="58">
        <v>1</v>
      </c>
      <c r="E23" s="59">
        <f>+E24+E27+E30+E35</f>
        <v>1595404</v>
      </c>
      <c r="F23" s="60">
        <f>+F24+F27+F30+F35</f>
        <v>100</v>
      </c>
      <c r="H23" s="107"/>
      <c r="I23" s="33"/>
      <c r="J23" s="33"/>
      <c r="K23" s="33"/>
    </row>
    <row r="24" spans="1:11" x14ac:dyDescent="0.25">
      <c r="A24" s="61" t="s">
        <v>21</v>
      </c>
      <c r="B24" s="62"/>
      <c r="C24" s="62"/>
      <c r="D24" s="63">
        <v>3</v>
      </c>
      <c r="E24" s="64">
        <f>E25+E26</f>
        <v>66957</v>
      </c>
      <c r="F24" s="65">
        <f>+F25+F26</f>
        <v>4.1968680033395938</v>
      </c>
      <c r="H24" s="87"/>
      <c r="I24" s="33"/>
      <c r="J24" s="33"/>
      <c r="K24" s="33"/>
    </row>
    <row r="25" spans="1:11" x14ac:dyDescent="0.25">
      <c r="A25" s="66" t="s">
        <v>22</v>
      </c>
      <c r="B25" s="67"/>
      <c r="C25" s="67"/>
      <c r="D25" s="63">
        <v>4</v>
      </c>
      <c r="E25" s="64">
        <v>66957</v>
      </c>
      <c r="F25" s="65">
        <f>(E25/E23)*100</f>
        <v>4.1968680033395938</v>
      </c>
      <c r="H25" s="87"/>
      <c r="I25" s="33"/>
      <c r="J25" s="33"/>
      <c r="K25" s="33"/>
    </row>
    <row r="26" spans="1:11" hidden="1" x14ac:dyDescent="0.25">
      <c r="A26" s="66" t="s">
        <v>23</v>
      </c>
      <c r="B26" s="67"/>
      <c r="C26" s="67"/>
      <c r="D26" s="63">
        <v>5</v>
      </c>
      <c r="E26" s="64">
        <v>0</v>
      </c>
      <c r="F26" s="65">
        <f>(E26/E23)*100</f>
        <v>0</v>
      </c>
      <c r="H26" s="87"/>
      <c r="I26" s="33"/>
      <c r="J26" s="33"/>
      <c r="K26" s="33"/>
    </row>
    <row r="27" spans="1:11" hidden="1" x14ac:dyDescent="0.25">
      <c r="A27" s="61" t="s">
        <v>24</v>
      </c>
      <c r="B27" s="67"/>
      <c r="C27" s="67"/>
      <c r="D27" s="63">
        <v>9</v>
      </c>
      <c r="E27" s="64">
        <f>E28+E29</f>
        <v>0</v>
      </c>
      <c r="F27" s="65">
        <f>+F28+F29</f>
        <v>0</v>
      </c>
      <c r="H27" s="87"/>
      <c r="I27" s="33"/>
      <c r="J27" s="33"/>
      <c r="K27" s="33"/>
    </row>
    <row r="28" spans="1:11" hidden="1" x14ac:dyDescent="0.25">
      <c r="A28" s="66" t="s">
        <v>25</v>
      </c>
      <c r="B28" s="67"/>
      <c r="C28" s="67"/>
      <c r="D28" s="63">
        <v>10</v>
      </c>
      <c r="E28" s="64">
        <v>0</v>
      </c>
      <c r="F28" s="65">
        <f>E28/$E$23*100</f>
        <v>0</v>
      </c>
      <c r="H28" s="87"/>
      <c r="I28" s="33"/>
      <c r="J28" s="33"/>
      <c r="K28" s="33"/>
    </row>
    <row r="29" spans="1:11" hidden="1" x14ac:dyDescent="0.25">
      <c r="A29" s="66" t="s">
        <v>26</v>
      </c>
      <c r="B29" s="67"/>
      <c r="C29" s="67"/>
      <c r="D29" s="63">
        <v>11</v>
      </c>
      <c r="E29" s="64">
        <v>0</v>
      </c>
      <c r="F29" s="65">
        <f>E29/$E$23*100</f>
        <v>0</v>
      </c>
      <c r="H29" s="87"/>
      <c r="I29" s="33"/>
      <c r="J29" s="33"/>
      <c r="K29" s="33"/>
    </row>
    <row r="30" spans="1:11" x14ac:dyDescent="0.25">
      <c r="A30" s="61" t="s">
        <v>27</v>
      </c>
      <c r="B30" s="67"/>
      <c r="C30" s="67"/>
      <c r="D30" s="63">
        <v>12</v>
      </c>
      <c r="E30" s="64">
        <f>E31+E32</f>
        <v>1502018</v>
      </c>
      <c r="F30" s="65">
        <f>+F31+F32+F33</f>
        <v>94.146560996462341</v>
      </c>
      <c r="H30" s="87"/>
      <c r="I30" s="33"/>
      <c r="J30" s="33"/>
      <c r="K30" s="33"/>
    </row>
    <row r="31" spans="1:11" hidden="1" x14ac:dyDescent="0.25">
      <c r="A31" s="66" t="s">
        <v>28</v>
      </c>
      <c r="B31" s="67"/>
      <c r="C31" s="67"/>
      <c r="D31" s="63">
        <v>13</v>
      </c>
      <c r="E31" s="64">
        <v>0</v>
      </c>
      <c r="F31" s="65">
        <f>E31/$E$23*100</f>
        <v>0</v>
      </c>
      <c r="H31" s="87"/>
      <c r="I31" s="33"/>
      <c r="J31" s="33"/>
      <c r="K31" s="33"/>
    </row>
    <row r="32" spans="1:11" x14ac:dyDescent="0.25">
      <c r="A32" s="66" t="s">
        <v>29</v>
      </c>
      <c r="B32" s="67"/>
      <c r="C32" s="67"/>
      <c r="D32" s="63">
        <v>14</v>
      </c>
      <c r="E32" s="64">
        <v>1502018</v>
      </c>
      <c r="F32" s="65">
        <f>E32/$E$23*100</f>
        <v>94.146560996462341</v>
      </c>
      <c r="H32" s="87"/>
      <c r="I32" s="33"/>
      <c r="J32" s="33"/>
      <c r="K32" s="33"/>
    </row>
    <row r="33" spans="1:11" hidden="1" x14ac:dyDescent="0.25">
      <c r="A33" s="66" t="s">
        <v>30</v>
      </c>
      <c r="B33" s="67"/>
      <c r="C33" s="67"/>
      <c r="D33" s="63">
        <v>15</v>
      </c>
      <c r="E33" s="64">
        <v>0</v>
      </c>
      <c r="F33" s="65">
        <f t="shared" ref="F33:F34" si="0">E33/$E$23*100</f>
        <v>0</v>
      </c>
      <c r="H33" s="87"/>
      <c r="I33" s="33"/>
      <c r="J33" s="33"/>
      <c r="K33" s="33"/>
    </row>
    <row r="34" spans="1:11" hidden="1" x14ac:dyDescent="0.25">
      <c r="A34" s="68" t="s">
        <v>31</v>
      </c>
      <c r="B34" s="69"/>
      <c r="C34" s="69"/>
      <c r="D34" s="70">
        <v>24</v>
      </c>
      <c r="E34" s="71">
        <v>0</v>
      </c>
      <c r="F34" s="72">
        <f t="shared" si="0"/>
        <v>0</v>
      </c>
      <c r="H34" s="87"/>
      <c r="I34" s="33"/>
      <c r="J34" s="33"/>
      <c r="K34" s="33"/>
    </row>
    <row r="35" spans="1:11" ht="13.8" thickBot="1" x14ac:dyDescent="0.3">
      <c r="A35" s="73" t="s">
        <v>32</v>
      </c>
      <c r="B35" s="74"/>
      <c r="C35" s="74"/>
      <c r="D35" s="75">
        <v>24</v>
      </c>
      <c r="E35" s="76">
        <v>26429</v>
      </c>
      <c r="F35" s="77">
        <f>E35/$E$23*100</f>
        <v>1.6565710001980691</v>
      </c>
      <c r="H35" s="87"/>
      <c r="I35" s="33"/>
      <c r="J35" s="33"/>
      <c r="K35" s="33"/>
    </row>
    <row r="36" spans="1:11" x14ac:dyDescent="0.25">
      <c r="A36" s="78"/>
      <c r="B36" s="79"/>
      <c r="C36" s="79"/>
      <c r="D36" s="80"/>
      <c r="E36" s="81"/>
      <c r="F36" s="82"/>
      <c r="H36" s="33"/>
      <c r="I36" s="33"/>
      <c r="J36" s="33"/>
      <c r="K36" s="33"/>
    </row>
    <row r="37" spans="1:11" x14ac:dyDescent="0.25">
      <c r="A37" s="78"/>
      <c r="B37" s="79"/>
      <c r="C37" s="79"/>
      <c r="D37" s="80"/>
      <c r="E37" s="81"/>
      <c r="F37" s="82"/>
    </row>
    <row r="38" spans="1:11" ht="15.6" x14ac:dyDescent="0.25">
      <c r="A38" s="83" t="s">
        <v>33</v>
      </c>
      <c r="B38" s="84"/>
      <c r="C38" s="84"/>
      <c r="D38" s="84"/>
      <c r="E38" s="84"/>
      <c r="F38" s="84"/>
    </row>
    <row r="39" spans="1:11" ht="13.8" thickBot="1" x14ac:dyDescent="0.3">
      <c r="B39" s="85"/>
      <c r="C39" s="85"/>
      <c r="D39" s="86"/>
      <c r="E39" s="87"/>
      <c r="F39" s="88"/>
    </row>
    <row r="40" spans="1:11" x14ac:dyDescent="0.25">
      <c r="A40" s="115" t="s">
        <v>34</v>
      </c>
      <c r="B40" s="118" t="s">
        <v>16</v>
      </c>
      <c r="C40" s="121" t="s">
        <v>35</v>
      </c>
      <c r="D40" s="122"/>
      <c r="E40" s="121" t="s">
        <v>36</v>
      </c>
      <c r="F40" s="122"/>
    </row>
    <row r="41" spans="1:11" x14ac:dyDescent="0.25">
      <c r="A41" s="116"/>
      <c r="B41" s="119"/>
      <c r="C41" s="89" t="s">
        <v>37</v>
      </c>
      <c r="D41" s="90" t="s">
        <v>38</v>
      </c>
      <c r="E41" s="89" t="s">
        <v>37</v>
      </c>
      <c r="F41" s="90" t="s">
        <v>38</v>
      </c>
    </row>
    <row r="42" spans="1:11" ht="13.8" thickBot="1" x14ac:dyDescent="0.3">
      <c r="A42" s="117"/>
      <c r="B42" s="120"/>
      <c r="C42" s="123" t="s">
        <v>44</v>
      </c>
      <c r="D42" s="123"/>
      <c r="E42" s="123"/>
      <c r="F42" s="124"/>
    </row>
    <row r="43" spans="1:11" x14ac:dyDescent="0.25">
      <c r="A43" s="91" t="s">
        <v>39</v>
      </c>
      <c r="B43" s="92">
        <v>1</v>
      </c>
      <c r="C43" s="93">
        <v>20995446</v>
      </c>
      <c r="D43" s="94">
        <v>15595462</v>
      </c>
      <c r="E43" s="93">
        <v>24399266.050000001</v>
      </c>
      <c r="F43" s="95">
        <v>18119931.670000002</v>
      </c>
    </row>
    <row r="44" spans="1:11" x14ac:dyDescent="0.25">
      <c r="A44" s="78"/>
      <c r="B44" s="85"/>
      <c r="C44" s="96"/>
      <c r="D44" s="96"/>
      <c r="E44" s="96"/>
      <c r="F44" s="96"/>
    </row>
    <row r="45" spans="1:11" x14ac:dyDescent="0.25">
      <c r="A45" s="78"/>
      <c r="B45" s="85"/>
      <c r="C45" s="85"/>
      <c r="D45" s="86"/>
      <c r="E45" s="87"/>
      <c r="F45" s="88"/>
    </row>
    <row r="46" spans="1:11" ht="15.6" x14ac:dyDescent="0.25">
      <c r="A46" s="83" t="s">
        <v>40</v>
      </c>
      <c r="B46" s="85"/>
      <c r="C46" s="85"/>
      <c r="D46" s="86"/>
      <c r="E46" s="87"/>
      <c r="F46" s="88"/>
    </row>
    <row r="47" spans="1:11" ht="13.8" thickBot="1" x14ac:dyDescent="0.3">
      <c r="A47" s="78"/>
      <c r="B47" s="85"/>
      <c r="C47" s="97"/>
      <c r="D47" s="97"/>
    </row>
    <row r="48" spans="1:11" x14ac:dyDescent="0.25">
      <c r="A48" s="125" t="s">
        <v>34</v>
      </c>
      <c r="B48" s="127" t="s">
        <v>16</v>
      </c>
      <c r="C48" s="128" t="s">
        <v>41</v>
      </c>
      <c r="D48" s="129"/>
      <c r="E48" s="98"/>
      <c r="F48" s="98"/>
    </row>
    <row r="49" spans="1:6" ht="13.8" thickBot="1" x14ac:dyDescent="0.3">
      <c r="A49" s="126"/>
      <c r="B49" s="120"/>
      <c r="C49" s="99" t="s">
        <v>42</v>
      </c>
      <c r="D49" s="100">
        <v>43861</v>
      </c>
      <c r="E49" s="33"/>
      <c r="F49" s="98"/>
    </row>
    <row r="50" spans="1:6" x14ac:dyDescent="0.25">
      <c r="A50" s="91" t="s">
        <v>39</v>
      </c>
      <c r="B50" s="58">
        <v>1</v>
      </c>
      <c r="C50" s="130">
        <v>1553933415.96</v>
      </c>
      <c r="D50" s="131"/>
      <c r="E50" s="101"/>
      <c r="F50" s="101"/>
    </row>
    <row r="51" spans="1:6" x14ac:dyDescent="0.25">
      <c r="A51" s="78"/>
      <c r="B51" s="85"/>
      <c r="C51" s="85"/>
      <c r="D51" s="102"/>
      <c r="E51" s="87"/>
      <c r="F51" s="88"/>
    </row>
    <row r="52" spans="1:6" x14ac:dyDescent="0.25">
      <c r="A52" s="78"/>
      <c r="B52" s="85"/>
      <c r="C52" s="85"/>
      <c r="D52" s="102"/>
      <c r="E52" s="87"/>
      <c r="F52" s="88"/>
    </row>
    <row r="53" spans="1:6" x14ac:dyDescent="0.25">
      <c r="A53" s="78"/>
      <c r="B53" s="85"/>
      <c r="C53" s="85"/>
      <c r="D53" s="86"/>
      <c r="E53" s="87"/>
      <c r="F53" s="88"/>
    </row>
    <row r="54" spans="1:6" ht="52.8" x14ac:dyDescent="0.3">
      <c r="A54" s="103" t="s">
        <v>43</v>
      </c>
      <c r="B54" s="104"/>
      <c r="C54" s="104"/>
      <c r="D54" s="105"/>
      <c r="E54" s="105"/>
      <c r="F54" s="106"/>
    </row>
  </sheetData>
  <mergeCells count="11">
    <mergeCell ref="A48:A49"/>
    <mergeCell ref="B48:B49"/>
    <mergeCell ref="C48:D48"/>
    <mergeCell ref="C50:D50"/>
    <mergeCell ref="A12:B12"/>
    <mergeCell ref="E12:F12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5F7F7-C9C8-41E9-A6CD-E408FFDB9708}">
  <sheetPr>
    <pageSetUpPr fitToPage="1"/>
  </sheetPr>
  <dimension ref="A1:K52"/>
  <sheetViews>
    <sheetView workbookViewId="0">
      <selection activeCell="H12" sqref="H1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47</v>
      </c>
      <c r="B8" s="113" t="s">
        <v>39</v>
      </c>
      <c r="C8" s="14"/>
      <c r="D8" s="15"/>
      <c r="E8" s="16"/>
      <c r="F8" s="17"/>
    </row>
    <row r="9" spans="1:6" x14ac:dyDescent="0.25">
      <c r="A9" s="12"/>
      <c r="B9" s="112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ht="15.6" x14ac:dyDescent="0.25">
      <c r="A17" s="38" t="s">
        <v>14</v>
      </c>
      <c r="B17" s="39"/>
      <c r="C17" s="39"/>
      <c r="D17" s="40"/>
      <c r="E17" s="40"/>
      <c r="F17" s="40"/>
    </row>
    <row r="18" spans="1:11" ht="13.8" thickBot="1" x14ac:dyDescent="0.3">
      <c r="A18" s="41"/>
      <c r="B18" s="41"/>
      <c r="C18" s="41"/>
      <c r="D18" s="42"/>
      <c r="E18" s="42"/>
      <c r="F18" s="42"/>
    </row>
    <row r="19" spans="1:11" ht="39.6" x14ac:dyDescent="0.3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11" ht="13.8" thickBot="1" x14ac:dyDescent="0.3">
      <c r="A20" s="49"/>
      <c r="B20" s="50"/>
      <c r="C20" s="51"/>
      <c r="D20" s="52"/>
      <c r="E20" s="53" t="s">
        <v>19</v>
      </c>
      <c r="F20" s="54">
        <v>44135</v>
      </c>
      <c r="G20" s="55"/>
      <c r="H20" s="33"/>
      <c r="I20" s="33"/>
      <c r="J20" s="33"/>
      <c r="K20" s="33"/>
    </row>
    <row r="21" spans="1:11" x14ac:dyDescent="0.25">
      <c r="A21" s="56" t="s">
        <v>20</v>
      </c>
      <c r="B21" s="57"/>
      <c r="C21" s="57"/>
      <c r="D21" s="58">
        <v>1</v>
      </c>
      <c r="E21" s="59">
        <f>+E22+E25+E28+E33</f>
        <v>2099084</v>
      </c>
      <c r="F21" s="60">
        <f>+F22+F25+F28+F33</f>
        <v>100</v>
      </c>
      <c r="H21" s="107"/>
      <c r="I21" s="33"/>
      <c r="J21" s="33"/>
      <c r="K21" s="33"/>
    </row>
    <row r="22" spans="1:11" x14ac:dyDescent="0.25">
      <c r="A22" s="61" t="s">
        <v>21</v>
      </c>
      <c r="B22" s="62"/>
      <c r="C22" s="62"/>
      <c r="D22" s="63">
        <v>3</v>
      </c>
      <c r="E22" s="64">
        <f>E23+E24</f>
        <v>176569</v>
      </c>
      <c r="F22" s="65">
        <f>+F23+F24</f>
        <v>8.4117167297735591</v>
      </c>
      <c r="H22" s="87"/>
      <c r="I22" s="33"/>
      <c r="J22" s="33"/>
      <c r="K22" s="33"/>
    </row>
    <row r="23" spans="1:11" x14ac:dyDescent="0.25">
      <c r="A23" s="66" t="s">
        <v>22</v>
      </c>
      <c r="B23" s="67"/>
      <c r="C23" s="67"/>
      <c r="D23" s="63">
        <v>4</v>
      </c>
      <c r="E23" s="64">
        <v>126069</v>
      </c>
      <c r="F23" s="65">
        <f>(E23/E21)*100</f>
        <v>6.0059054330365056</v>
      </c>
      <c r="H23" s="87"/>
      <c r="I23" s="33"/>
      <c r="J23" s="33"/>
      <c r="K23" s="33"/>
    </row>
    <row r="24" spans="1:11" x14ac:dyDescent="0.25">
      <c r="A24" s="66" t="s">
        <v>23</v>
      </c>
      <c r="B24" s="67"/>
      <c r="C24" s="67"/>
      <c r="D24" s="63">
        <v>5</v>
      </c>
      <c r="E24" s="64">
        <v>50500</v>
      </c>
      <c r="F24" s="65">
        <f>(E24/E21)*100</f>
        <v>2.4058112967370531</v>
      </c>
      <c r="H24" s="87"/>
      <c r="I24" s="33"/>
      <c r="J24" s="33"/>
      <c r="K24" s="33"/>
    </row>
    <row r="25" spans="1:11" hidden="1" x14ac:dyDescent="0.25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+F26+F27</f>
        <v>0</v>
      </c>
      <c r="H25" s="87"/>
      <c r="I25" s="33"/>
      <c r="J25" s="33"/>
      <c r="K25" s="33"/>
    </row>
    <row r="26" spans="1:11" hidden="1" x14ac:dyDescent="0.25">
      <c r="A26" s="66" t="s">
        <v>25</v>
      </c>
      <c r="B26" s="67"/>
      <c r="C26" s="67"/>
      <c r="D26" s="63">
        <v>10</v>
      </c>
      <c r="E26" s="64">
        <v>0</v>
      </c>
      <c r="F26" s="65">
        <f>E26/$E$21*100</f>
        <v>0</v>
      </c>
      <c r="H26" s="87"/>
      <c r="I26" s="33"/>
      <c r="J26" s="33"/>
      <c r="K26" s="33"/>
    </row>
    <row r="27" spans="1:11" hidden="1" x14ac:dyDescent="0.25">
      <c r="A27" s="66" t="s">
        <v>26</v>
      </c>
      <c r="B27" s="67"/>
      <c r="C27" s="67"/>
      <c r="D27" s="63">
        <v>11</v>
      </c>
      <c r="E27" s="64">
        <v>0</v>
      </c>
      <c r="F27" s="65">
        <f>E27/$E$21*100</f>
        <v>0</v>
      </c>
      <c r="H27" s="87"/>
      <c r="I27" s="33"/>
      <c r="J27" s="33"/>
      <c r="K27" s="33"/>
    </row>
    <row r="28" spans="1:11" x14ac:dyDescent="0.25">
      <c r="A28" s="61" t="s">
        <v>27</v>
      </c>
      <c r="B28" s="67"/>
      <c r="C28" s="67"/>
      <c r="D28" s="63">
        <v>12</v>
      </c>
      <c r="E28" s="64">
        <f>E29+E30</f>
        <v>1912146</v>
      </c>
      <c r="F28" s="65">
        <f>+F29+F30+F31</f>
        <v>91.094305897238982</v>
      </c>
      <c r="H28" s="87"/>
      <c r="I28" s="33"/>
      <c r="J28" s="33"/>
      <c r="K28" s="33"/>
    </row>
    <row r="29" spans="1:11" hidden="1" x14ac:dyDescent="0.25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  <c r="H29" s="87"/>
      <c r="I29" s="33"/>
      <c r="J29" s="33"/>
      <c r="K29" s="33"/>
    </row>
    <row r="30" spans="1:11" x14ac:dyDescent="0.25">
      <c r="A30" s="66" t="s">
        <v>29</v>
      </c>
      <c r="B30" s="67"/>
      <c r="C30" s="67"/>
      <c r="D30" s="63">
        <v>14</v>
      </c>
      <c r="E30" s="64">
        <v>1912146</v>
      </c>
      <c r="F30" s="65">
        <f>E30/$E$21*100</f>
        <v>91.094305897238982</v>
      </c>
      <c r="H30" s="87"/>
      <c r="I30" s="33"/>
      <c r="J30" s="33"/>
      <c r="K30" s="33"/>
    </row>
    <row r="31" spans="1:11" hidden="1" x14ac:dyDescent="0.25">
      <c r="A31" s="66" t="s">
        <v>30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  <c r="H31" s="87"/>
      <c r="I31" s="33"/>
      <c r="J31" s="33"/>
      <c r="K31" s="33"/>
    </row>
    <row r="32" spans="1:11" hidden="1" x14ac:dyDescent="0.25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  <c r="H32" s="87"/>
      <c r="I32" s="33"/>
      <c r="J32" s="33"/>
      <c r="K32" s="33"/>
    </row>
    <row r="33" spans="1:11" ht="13.8" thickBot="1" x14ac:dyDescent="0.3">
      <c r="A33" s="73" t="s">
        <v>32</v>
      </c>
      <c r="B33" s="74"/>
      <c r="C33" s="74"/>
      <c r="D33" s="75">
        <v>24</v>
      </c>
      <c r="E33" s="76">
        <v>10369</v>
      </c>
      <c r="F33" s="77">
        <f>E33/$E$21*100</f>
        <v>0.49397737298745548</v>
      </c>
      <c r="H33" s="87"/>
      <c r="I33" s="33"/>
      <c r="J33" s="33"/>
      <c r="K33" s="33"/>
    </row>
    <row r="34" spans="1:11" x14ac:dyDescent="0.25">
      <c r="A34" s="78"/>
      <c r="B34" s="79"/>
      <c r="C34" s="79"/>
      <c r="D34" s="80"/>
      <c r="E34" s="81"/>
      <c r="F34" s="82"/>
      <c r="H34" s="33"/>
      <c r="I34" s="33"/>
      <c r="J34" s="33"/>
      <c r="K34" s="33"/>
    </row>
    <row r="35" spans="1:11" x14ac:dyDescent="0.25">
      <c r="A35" s="78"/>
      <c r="B35" s="79"/>
      <c r="C35" s="79"/>
      <c r="D35" s="80"/>
      <c r="E35" s="81"/>
      <c r="F35" s="82"/>
    </row>
    <row r="36" spans="1:11" ht="15.6" x14ac:dyDescent="0.25">
      <c r="A36" s="83" t="s">
        <v>33</v>
      </c>
      <c r="B36" s="84"/>
      <c r="C36" s="84"/>
      <c r="D36" s="84"/>
      <c r="E36" s="84"/>
      <c r="F36" s="84"/>
    </row>
    <row r="37" spans="1:11" ht="13.8" thickBot="1" x14ac:dyDescent="0.3">
      <c r="B37" s="85"/>
      <c r="C37" s="85"/>
      <c r="D37" s="86"/>
      <c r="E37" s="87"/>
      <c r="F37" s="88"/>
    </row>
    <row r="38" spans="1:11" x14ac:dyDescent="0.25">
      <c r="A38" s="115" t="s">
        <v>34</v>
      </c>
      <c r="B38" s="118" t="s">
        <v>16</v>
      </c>
      <c r="C38" s="121" t="s">
        <v>35</v>
      </c>
      <c r="D38" s="122"/>
      <c r="E38" s="121" t="s">
        <v>36</v>
      </c>
      <c r="F38" s="122"/>
    </row>
    <row r="39" spans="1:11" x14ac:dyDescent="0.25">
      <c r="A39" s="116"/>
      <c r="B39" s="11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11" ht="13.8" thickBot="1" x14ac:dyDescent="0.3">
      <c r="A40" s="117"/>
      <c r="B40" s="120"/>
      <c r="C40" s="123" t="s">
        <v>54</v>
      </c>
      <c r="D40" s="123"/>
      <c r="E40" s="123"/>
      <c r="F40" s="124"/>
    </row>
    <row r="41" spans="1:11" x14ac:dyDescent="0.25">
      <c r="A41" s="91" t="s">
        <v>39</v>
      </c>
      <c r="B41" s="92">
        <v>1</v>
      </c>
      <c r="C41" s="93">
        <v>426512094</v>
      </c>
      <c r="D41" s="94">
        <v>21237828</v>
      </c>
      <c r="E41" s="93">
        <v>488368625</v>
      </c>
      <c r="F41" s="95">
        <v>24520055</v>
      </c>
    </row>
    <row r="42" spans="1:11" x14ac:dyDescent="0.25">
      <c r="A42" s="78"/>
      <c r="B42" s="85"/>
      <c r="C42" s="96"/>
      <c r="D42" s="96"/>
      <c r="E42" s="96"/>
      <c r="F42" s="96"/>
    </row>
    <row r="43" spans="1:11" x14ac:dyDescent="0.25">
      <c r="A43" s="78"/>
      <c r="B43" s="85"/>
      <c r="C43" s="85"/>
      <c r="D43" s="86"/>
      <c r="E43" s="87"/>
      <c r="F43" s="88"/>
    </row>
    <row r="44" spans="1:11" ht="15.6" x14ac:dyDescent="0.25">
      <c r="A44" s="83" t="s">
        <v>40</v>
      </c>
      <c r="B44" s="85"/>
      <c r="C44" s="85"/>
      <c r="D44" s="86"/>
      <c r="E44" s="87"/>
      <c r="F44" s="88"/>
    </row>
    <row r="45" spans="1:11" ht="13.8" thickBot="1" x14ac:dyDescent="0.3">
      <c r="A45" s="78"/>
      <c r="B45" s="85"/>
      <c r="C45" s="97"/>
      <c r="D45" s="97"/>
    </row>
    <row r="46" spans="1:11" x14ac:dyDescent="0.25">
      <c r="A46" s="125" t="s">
        <v>34</v>
      </c>
      <c r="B46" s="127" t="s">
        <v>16</v>
      </c>
      <c r="C46" s="128" t="s">
        <v>41</v>
      </c>
      <c r="D46" s="129"/>
      <c r="E46" s="98"/>
      <c r="F46" s="98"/>
    </row>
    <row r="47" spans="1:11" ht="13.8" thickBot="1" x14ac:dyDescent="0.3">
      <c r="A47" s="126"/>
      <c r="B47" s="120"/>
      <c r="C47" s="99" t="s">
        <v>42</v>
      </c>
      <c r="D47" s="100">
        <f>F20</f>
        <v>44135</v>
      </c>
      <c r="E47" s="33"/>
      <c r="F47" s="98"/>
    </row>
    <row r="48" spans="1:11" x14ac:dyDescent="0.25">
      <c r="A48" s="91" t="s">
        <v>39</v>
      </c>
      <c r="B48" s="58">
        <v>1</v>
      </c>
      <c r="C48" s="130">
        <v>2035679075</v>
      </c>
      <c r="D48" s="131"/>
      <c r="E48" s="101"/>
      <c r="F48" s="101"/>
    </row>
    <row r="49" spans="1:6" x14ac:dyDescent="0.25">
      <c r="A49" s="78"/>
      <c r="B49" s="85"/>
      <c r="C49" s="85"/>
      <c r="D49" s="102"/>
      <c r="E49" s="87"/>
      <c r="F49" s="88"/>
    </row>
    <row r="50" spans="1:6" x14ac:dyDescent="0.25">
      <c r="A50" s="78"/>
      <c r="B50" s="85"/>
      <c r="C50" s="85"/>
      <c r="D50" s="102"/>
      <c r="E50" s="87"/>
      <c r="F50" s="88"/>
    </row>
    <row r="51" spans="1:6" x14ac:dyDescent="0.25">
      <c r="A51" s="78"/>
      <c r="B51" s="85"/>
      <c r="C51" s="85"/>
      <c r="D51" s="86"/>
      <c r="E51" s="87"/>
      <c r="F51" s="88"/>
    </row>
    <row r="52" spans="1:6" ht="52.8" x14ac:dyDescent="0.3">
      <c r="A52" s="103" t="s">
        <v>43</v>
      </c>
      <c r="B52" s="104"/>
      <c r="C52" s="104"/>
      <c r="D52" s="105"/>
      <c r="E52" s="105"/>
      <c r="F52" s="106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C7E5E-16E4-49D0-8496-9B20D040B906}">
  <sheetPr>
    <pageSetUpPr fitToPage="1"/>
  </sheetPr>
  <dimension ref="A1:K52"/>
  <sheetViews>
    <sheetView workbookViewId="0">
      <selection activeCell="G3" sqref="G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47</v>
      </c>
      <c r="B8" s="113" t="s">
        <v>39</v>
      </c>
      <c r="C8" s="14"/>
      <c r="D8" s="15"/>
      <c r="E8" s="16"/>
      <c r="F8" s="17"/>
    </row>
    <row r="9" spans="1:6" x14ac:dyDescent="0.25">
      <c r="A9" s="12"/>
      <c r="B9" s="112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ht="15.6" x14ac:dyDescent="0.25">
      <c r="A17" s="38" t="s">
        <v>14</v>
      </c>
      <c r="B17" s="39"/>
      <c r="C17" s="39"/>
      <c r="D17" s="40"/>
      <c r="E17" s="40"/>
      <c r="F17" s="40"/>
    </row>
    <row r="18" spans="1:11" ht="13.8" thickBot="1" x14ac:dyDescent="0.3">
      <c r="A18" s="41"/>
      <c r="B18" s="41"/>
      <c r="C18" s="41"/>
      <c r="D18" s="42"/>
      <c r="E18" s="42"/>
      <c r="F18" s="42"/>
    </row>
    <row r="19" spans="1:11" ht="39.6" x14ac:dyDescent="0.3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11" ht="13.8" thickBot="1" x14ac:dyDescent="0.3">
      <c r="A20" s="49"/>
      <c r="B20" s="50"/>
      <c r="C20" s="51"/>
      <c r="D20" s="52"/>
      <c r="E20" s="53" t="s">
        <v>19</v>
      </c>
      <c r="F20" s="54">
        <v>44165</v>
      </c>
      <c r="G20" s="55"/>
      <c r="H20" s="33"/>
      <c r="I20" s="33"/>
      <c r="J20" s="33"/>
      <c r="K20" s="33"/>
    </row>
    <row r="21" spans="1:11" x14ac:dyDescent="0.25">
      <c r="A21" s="56" t="s">
        <v>20</v>
      </c>
      <c r="B21" s="57"/>
      <c r="C21" s="57"/>
      <c r="D21" s="58">
        <v>1</v>
      </c>
      <c r="E21" s="59">
        <f>+E22+E25+E28+E33</f>
        <v>2157792</v>
      </c>
      <c r="F21" s="60">
        <f>+F22+F25+F28+F33</f>
        <v>100</v>
      </c>
      <c r="H21" s="107"/>
      <c r="I21" s="33"/>
      <c r="J21" s="33"/>
      <c r="K21" s="33"/>
    </row>
    <row r="22" spans="1:11" x14ac:dyDescent="0.25">
      <c r="A22" s="61" t="s">
        <v>21</v>
      </c>
      <c r="B22" s="62"/>
      <c r="C22" s="62"/>
      <c r="D22" s="63">
        <v>3</v>
      </c>
      <c r="E22" s="64">
        <f>E23+E24</f>
        <v>99615</v>
      </c>
      <c r="F22" s="65">
        <f>+F23+F24</f>
        <v>4.6165246696623221</v>
      </c>
      <c r="H22" s="87"/>
      <c r="I22" s="33"/>
      <c r="J22" s="33"/>
      <c r="K22" s="33"/>
    </row>
    <row r="23" spans="1:11" x14ac:dyDescent="0.25">
      <c r="A23" s="66" t="s">
        <v>22</v>
      </c>
      <c r="B23" s="67"/>
      <c r="C23" s="67"/>
      <c r="D23" s="63">
        <v>4</v>
      </c>
      <c r="E23" s="64">
        <v>99615</v>
      </c>
      <c r="F23" s="65">
        <f>(E23/E21)*100</f>
        <v>4.6165246696623221</v>
      </c>
      <c r="H23" s="87"/>
      <c r="I23" s="33"/>
      <c r="J23" s="33"/>
      <c r="K23" s="33"/>
    </row>
    <row r="24" spans="1:11" hidden="1" x14ac:dyDescent="0.25">
      <c r="A24" s="66" t="s">
        <v>23</v>
      </c>
      <c r="B24" s="67"/>
      <c r="C24" s="67"/>
      <c r="D24" s="63">
        <v>5</v>
      </c>
      <c r="E24" s="64">
        <v>0</v>
      </c>
      <c r="F24" s="65">
        <f>(E24/E21)*100</f>
        <v>0</v>
      </c>
      <c r="H24" s="87"/>
      <c r="I24" s="33"/>
      <c r="J24" s="33"/>
      <c r="K24" s="33"/>
    </row>
    <row r="25" spans="1:11" hidden="1" x14ac:dyDescent="0.25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+F26+F27</f>
        <v>0</v>
      </c>
      <c r="H25" s="87"/>
      <c r="I25" s="33"/>
      <c r="J25" s="33"/>
      <c r="K25" s="33"/>
    </row>
    <row r="26" spans="1:11" hidden="1" x14ac:dyDescent="0.25">
      <c r="A26" s="66" t="s">
        <v>25</v>
      </c>
      <c r="B26" s="67"/>
      <c r="C26" s="67"/>
      <c r="D26" s="63">
        <v>10</v>
      </c>
      <c r="E26" s="64">
        <v>0</v>
      </c>
      <c r="F26" s="65">
        <f>E26/$E$21*100</f>
        <v>0</v>
      </c>
      <c r="H26" s="87"/>
      <c r="I26" s="33"/>
      <c r="J26" s="33"/>
      <c r="K26" s="33"/>
    </row>
    <row r="27" spans="1:11" hidden="1" x14ac:dyDescent="0.25">
      <c r="A27" s="66" t="s">
        <v>26</v>
      </c>
      <c r="B27" s="67"/>
      <c r="C27" s="67"/>
      <c r="D27" s="63">
        <v>11</v>
      </c>
      <c r="E27" s="64">
        <v>0</v>
      </c>
      <c r="F27" s="65">
        <f>E27/$E$21*100</f>
        <v>0</v>
      </c>
      <c r="H27" s="87"/>
      <c r="I27" s="33"/>
      <c r="J27" s="33"/>
      <c r="K27" s="33"/>
    </row>
    <row r="28" spans="1:11" x14ac:dyDescent="0.25">
      <c r="A28" s="61" t="s">
        <v>27</v>
      </c>
      <c r="B28" s="67"/>
      <c r="C28" s="67"/>
      <c r="D28" s="63">
        <v>12</v>
      </c>
      <c r="E28" s="64">
        <f>E29+E30</f>
        <v>2025606</v>
      </c>
      <c r="F28" s="65">
        <f>+F29+F30+F31</f>
        <v>93.874015660452898</v>
      </c>
      <c r="H28" s="87"/>
      <c r="I28" s="33"/>
      <c r="J28" s="33"/>
      <c r="K28" s="33"/>
    </row>
    <row r="29" spans="1:11" hidden="1" x14ac:dyDescent="0.25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  <c r="H29" s="87"/>
      <c r="I29" s="33"/>
      <c r="J29" s="33"/>
      <c r="K29" s="33"/>
    </row>
    <row r="30" spans="1:11" x14ac:dyDescent="0.25">
      <c r="A30" s="66" t="s">
        <v>29</v>
      </c>
      <c r="B30" s="67"/>
      <c r="C30" s="67"/>
      <c r="D30" s="63">
        <v>14</v>
      </c>
      <c r="E30" s="64">
        <v>2025606</v>
      </c>
      <c r="F30" s="65">
        <f>E30/$E$21*100</f>
        <v>93.874015660452898</v>
      </c>
      <c r="H30" s="87"/>
      <c r="I30" s="33"/>
      <c r="J30" s="33"/>
      <c r="K30" s="33"/>
    </row>
    <row r="31" spans="1:11" hidden="1" x14ac:dyDescent="0.25">
      <c r="A31" s="66" t="s">
        <v>30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  <c r="H31" s="87"/>
      <c r="I31" s="33"/>
      <c r="J31" s="33"/>
      <c r="K31" s="33"/>
    </row>
    <row r="32" spans="1:11" hidden="1" x14ac:dyDescent="0.25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  <c r="H32" s="87"/>
      <c r="I32" s="33"/>
      <c r="J32" s="33"/>
      <c r="K32" s="33"/>
    </row>
    <row r="33" spans="1:11" ht="13.8" thickBot="1" x14ac:dyDescent="0.3">
      <c r="A33" s="73" t="s">
        <v>32</v>
      </c>
      <c r="B33" s="74"/>
      <c r="C33" s="74"/>
      <c r="D33" s="75">
        <v>24</v>
      </c>
      <c r="E33" s="76">
        <v>32571</v>
      </c>
      <c r="F33" s="77">
        <f>E33/$E$21*100</f>
        <v>1.5094596698847711</v>
      </c>
      <c r="H33" s="87"/>
      <c r="I33" s="33"/>
      <c r="J33" s="33"/>
      <c r="K33" s="33"/>
    </row>
    <row r="34" spans="1:11" x14ac:dyDescent="0.25">
      <c r="A34" s="78"/>
      <c r="B34" s="79"/>
      <c r="C34" s="79"/>
      <c r="D34" s="80"/>
      <c r="E34" s="81"/>
      <c r="F34" s="82"/>
      <c r="H34" s="33"/>
      <c r="I34" s="33"/>
      <c r="J34" s="33"/>
      <c r="K34" s="33"/>
    </row>
    <row r="35" spans="1:11" x14ac:dyDescent="0.25">
      <c r="A35" s="78"/>
      <c r="B35" s="79"/>
      <c r="C35" s="79"/>
      <c r="D35" s="80"/>
      <c r="E35" s="81"/>
      <c r="F35" s="82"/>
    </row>
    <row r="36" spans="1:11" ht="15.6" x14ac:dyDescent="0.25">
      <c r="A36" s="83" t="s">
        <v>33</v>
      </c>
      <c r="B36" s="84"/>
      <c r="C36" s="84"/>
      <c r="D36" s="84"/>
      <c r="E36" s="84"/>
      <c r="F36" s="84"/>
    </row>
    <row r="37" spans="1:11" ht="13.8" thickBot="1" x14ac:dyDescent="0.3">
      <c r="B37" s="85"/>
      <c r="C37" s="85"/>
      <c r="D37" s="86"/>
      <c r="E37" s="87"/>
      <c r="F37" s="88"/>
    </row>
    <row r="38" spans="1:11" x14ac:dyDescent="0.25">
      <c r="A38" s="115" t="s">
        <v>34</v>
      </c>
      <c r="B38" s="118" t="s">
        <v>16</v>
      </c>
      <c r="C38" s="121" t="s">
        <v>35</v>
      </c>
      <c r="D38" s="122"/>
      <c r="E38" s="121" t="s">
        <v>36</v>
      </c>
      <c r="F38" s="122"/>
    </row>
    <row r="39" spans="1:11" x14ac:dyDescent="0.25">
      <c r="A39" s="116"/>
      <c r="B39" s="11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11" ht="13.8" thickBot="1" x14ac:dyDescent="0.3">
      <c r="A40" s="117"/>
      <c r="B40" s="120"/>
      <c r="C40" s="123" t="s">
        <v>55</v>
      </c>
      <c r="D40" s="123"/>
      <c r="E40" s="123"/>
      <c r="F40" s="124"/>
    </row>
    <row r="41" spans="1:11" x14ac:dyDescent="0.25">
      <c r="A41" s="91" t="s">
        <v>39</v>
      </c>
      <c r="B41" s="92">
        <v>1</v>
      </c>
      <c r="C41" s="93">
        <v>35510215</v>
      </c>
      <c r="D41" s="94">
        <v>13519700</v>
      </c>
      <c r="E41" s="93">
        <v>41143383</v>
      </c>
      <c r="F41" s="95">
        <v>15615468</v>
      </c>
    </row>
    <row r="42" spans="1:11" x14ac:dyDescent="0.25">
      <c r="A42" s="78"/>
      <c r="B42" s="85"/>
      <c r="C42" s="96"/>
      <c r="D42" s="96"/>
      <c r="E42" s="96"/>
      <c r="F42" s="96"/>
    </row>
    <row r="43" spans="1:11" x14ac:dyDescent="0.25">
      <c r="A43" s="78"/>
      <c r="B43" s="85"/>
      <c r="C43" s="85"/>
      <c r="D43" s="86"/>
      <c r="E43" s="87"/>
      <c r="F43" s="88"/>
    </row>
    <row r="44" spans="1:11" ht="15.6" x14ac:dyDescent="0.25">
      <c r="A44" s="83" t="s">
        <v>40</v>
      </c>
      <c r="B44" s="85"/>
      <c r="C44" s="85"/>
      <c r="D44" s="86"/>
      <c r="E44" s="87"/>
      <c r="F44" s="88"/>
    </row>
    <row r="45" spans="1:11" ht="13.8" thickBot="1" x14ac:dyDescent="0.3">
      <c r="A45" s="78"/>
      <c r="B45" s="85"/>
      <c r="C45" s="97"/>
      <c r="D45" s="97"/>
    </row>
    <row r="46" spans="1:11" x14ac:dyDescent="0.25">
      <c r="A46" s="125" t="s">
        <v>34</v>
      </c>
      <c r="B46" s="127" t="s">
        <v>16</v>
      </c>
      <c r="C46" s="128" t="s">
        <v>41</v>
      </c>
      <c r="D46" s="129"/>
      <c r="E46" s="98"/>
      <c r="F46" s="98"/>
    </row>
    <row r="47" spans="1:11" ht="13.8" thickBot="1" x14ac:dyDescent="0.3">
      <c r="A47" s="126"/>
      <c r="B47" s="120"/>
      <c r="C47" s="99" t="s">
        <v>42</v>
      </c>
      <c r="D47" s="100">
        <v>44165</v>
      </c>
      <c r="E47" s="33"/>
      <c r="F47" s="98"/>
    </row>
    <row r="48" spans="1:11" x14ac:dyDescent="0.25">
      <c r="A48" s="91" t="s">
        <v>39</v>
      </c>
      <c r="B48" s="58">
        <v>1</v>
      </c>
      <c r="C48" s="130">
        <v>2118940810</v>
      </c>
      <c r="D48" s="131"/>
      <c r="E48" s="101"/>
      <c r="F48" s="101"/>
    </row>
    <row r="49" spans="1:6" x14ac:dyDescent="0.25">
      <c r="A49" s="78"/>
      <c r="B49" s="85"/>
      <c r="C49" s="85"/>
      <c r="D49" s="102"/>
      <c r="E49" s="87"/>
      <c r="F49" s="88"/>
    </row>
    <row r="50" spans="1:6" x14ac:dyDescent="0.25">
      <c r="A50" s="78"/>
      <c r="B50" s="85"/>
      <c r="C50" s="85"/>
      <c r="D50" s="102"/>
      <c r="E50" s="87"/>
      <c r="F50" s="88"/>
    </row>
    <row r="51" spans="1:6" x14ac:dyDescent="0.25">
      <c r="A51" s="78"/>
      <c r="B51" s="85"/>
      <c r="C51" s="85"/>
      <c r="D51" s="86"/>
      <c r="E51" s="87"/>
      <c r="F51" s="88"/>
    </row>
    <row r="52" spans="1:6" ht="52.8" x14ac:dyDescent="0.3">
      <c r="A52" s="103" t="s">
        <v>43</v>
      </c>
      <c r="B52" s="104"/>
      <c r="C52" s="104"/>
      <c r="D52" s="105"/>
      <c r="E52" s="105"/>
      <c r="F52" s="106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A8B94-5B0C-4514-84C5-2863151A591D}">
  <sheetPr>
    <pageSetUpPr fitToPage="1"/>
  </sheetPr>
  <dimension ref="A1:K52"/>
  <sheetViews>
    <sheetView tabSelected="1" workbookViewId="0">
      <selection activeCell="F35" sqref="F3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47</v>
      </c>
      <c r="B8" s="113" t="s">
        <v>39</v>
      </c>
      <c r="C8" s="14"/>
      <c r="D8" s="15"/>
      <c r="E8" s="16"/>
      <c r="F8" s="17"/>
    </row>
    <row r="9" spans="1:6" x14ac:dyDescent="0.25">
      <c r="A9" s="12"/>
      <c r="B9" s="112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ht="15.6" x14ac:dyDescent="0.25">
      <c r="A17" s="38" t="s">
        <v>14</v>
      </c>
      <c r="B17" s="39"/>
      <c r="C17" s="39"/>
      <c r="D17" s="40"/>
      <c r="E17" s="40"/>
      <c r="F17" s="40"/>
    </row>
    <row r="18" spans="1:11" ht="13.8" thickBot="1" x14ac:dyDescent="0.3">
      <c r="A18" s="41"/>
      <c r="B18" s="41"/>
      <c r="C18" s="41"/>
      <c r="D18" s="42"/>
      <c r="E18" s="42"/>
      <c r="F18" s="42"/>
    </row>
    <row r="19" spans="1:11" ht="39.6" x14ac:dyDescent="0.3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11" ht="13.8" thickBot="1" x14ac:dyDescent="0.3">
      <c r="A20" s="49"/>
      <c r="B20" s="50"/>
      <c r="C20" s="51"/>
      <c r="D20" s="52"/>
      <c r="E20" s="53" t="s">
        <v>19</v>
      </c>
      <c r="F20" s="54">
        <v>44196</v>
      </c>
      <c r="G20" s="55"/>
      <c r="H20" s="33"/>
      <c r="I20" s="33"/>
      <c r="J20" s="33"/>
      <c r="K20" s="33"/>
    </row>
    <row r="21" spans="1:11" x14ac:dyDescent="0.25">
      <c r="A21" s="56" t="s">
        <v>20</v>
      </c>
      <c r="B21" s="57"/>
      <c r="C21" s="57"/>
      <c r="D21" s="58">
        <v>1</v>
      </c>
      <c r="E21" s="59">
        <f>+E22+E25+E28+E33</f>
        <v>2213307</v>
      </c>
      <c r="F21" s="60">
        <f>+F22+F25+F28+F33</f>
        <v>100</v>
      </c>
      <c r="H21" s="107"/>
      <c r="I21" s="33"/>
      <c r="J21" s="33"/>
      <c r="K21" s="33"/>
    </row>
    <row r="22" spans="1:11" x14ac:dyDescent="0.25">
      <c r="A22" s="61" t="s">
        <v>21</v>
      </c>
      <c r="B22" s="62"/>
      <c r="C22" s="62"/>
      <c r="D22" s="63">
        <v>3</v>
      </c>
      <c r="E22" s="64">
        <f>E23+E24</f>
        <v>110284</v>
      </c>
      <c r="F22" s="65">
        <f>+F23+F24</f>
        <v>4.9827701263313218</v>
      </c>
      <c r="H22" s="87"/>
      <c r="I22" s="33"/>
      <c r="J22" s="33"/>
      <c r="K22" s="33"/>
    </row>
    <row r="23" spans="1:11" x14ac:dyDescent="0.25">
      <c r="A23" s="66" t="s">
        <v>22</v>
      </c>
      <c r="B23" s="67"/>
      <c r="C23" s="67"/>
      <c r="D23" s="63">
        <v>4</v>
      </c>
      <c r="E23" s="64">
        <v>110284</v>
      </c>
      <c r="F23" s="65">
        <f>(E23/E21)*100</f>
        <v>4.9827701263313218</v>
      </c>
      <c r="H23" s="87"/>
      <c r="I23" s="33"/>
      <c r="J23" s="33"/>
      <c r="K23" s="33"/>
    </row>
    <row r="24" spans="1:11" hidden="1" x14ac:dyDescent="0.25">
      <c r="A24" s="66" t="s">
        <v>23</v>
      </c>
      <c r="B24" s="67"/>
      <c r="C24" s="67"/>
      <c r="D24" s="63">
        <v>5</v>
      </c>
      <c r="E24" s="64">
        <v>0</v>
      </c>
      <c r="F24" s="65">
        <f>(E24/E21)*100</f>
        <v>0</v>
      </c>
      <c r="H24" s="87"/>
      <c r="I24" s="33"/>
      <c r="J24" s="33"/>
      <c r="K24" s="33"/>
    </row>
    <row r="25" spans="1:11" hidden="1" x14ac:dyDescent="0.25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+F26+F27</f>
        <v>0</v>
      </c>
      <c r="H25" s="87"/>
      <c r="I25" s="33"/>
      <c r="J25" s="33"/>
      <c r="K25" s="33"/>
    </row>
    <row r="26" spans="1:11" hidden="1" x14ac:dyDescent="0.25">
      <c r="A26" s="66" t="s">
        <v>25</v>
      </c>
      <c r="B26" s="67"/>
      <c r="C26" s="67"/>
      <c r="D26" s="63">
        <v>10</v>
      </c>
      <c r="E26" s="64">
        <v>0</v>
      </c>
      <c r="F26" s="65">
        <f>E26/$E$21*100</f>
        <v>0</v>
      </c>
      <c r="H26" s="87"/>
      <c r="I26" s="33"/>
      <c r="J26" s="33"/>
      <c r="K26" s="33"/>
    </row>
    <row r="27" spans="1:11" hidden="1" x14ac:dyDescent="0.25">
      <c r="A27" s="66" t="s">
        <v>26</v>
      </c>
      <c r="B27" s="67"/>
      <c r="C27" s="67"/>
      <c r="D27" s="63">
        <v>11</v>
      </c>
      <c r="E27" s="64">
        <v>0</v>
      </c>
      <c r="F27" s="65">
        <f>E27/$E$21*100</f>
        <v>0</v>
      </c>
      <c r="H27" s="87"/>
      <c r="I27" s="33"/>
      <c r="J27" s="33"/>
      <c r="K27" s="33"/>
    </row>
    <row r="28" spans="1:11" x14ac:dyDescent="0.25">
      <c r="A28" s="61" t="s">
        <v>27</v>
      </c>
      <c r="B28" s="67"/>
      <c r="C28" s="67"/>
      <c r="D28" s="63">
        <v>12</v>
      </c>
      <c r="E28" s="64">
        <f>E29+E30</f>
        <v>2069288</v>
      </c>
      <c r="F28" s="65">
        <f>+F29+F30+F31</f>
        <v>93.493040052735566</v>
      </c>
      <c r="H28" s="87"/>
      <c r="I28" s="33"/>
      <c r="J28" s="33"/>
      <c r="K28" s="33"/>
    </row>
    <row r="29" spans="1:11" hidden="1" x14ac:dyDescent="0.25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  <c r="H29" s="87"/>
      <c r="I29" s="33"/>
      <c r="J29" s="33"/>
      <c r="K29" s="33"/>
    </row>
    <row r="30" spans="1:11" x14ac:dyDescent="0.25">
      <c r="A30" s="66" t="s">
        <v>29</v>
      </c>
      <c r="B30" s="67"/>
      <c r="C30" s="67"/>
      <c r="D30" s="63">
        <v>14</v>
      </c>
      <c r="E30" s="64">
        <v>2069288</v>
      </c>
      <c r="F30" s="65">
        <f>E30/$E$21*100</f>
        <v>93.493040052735566</v>
      </c>
      <c r="H30" s="87"/>
      <c r="I30" s="33"/>
      <c r="J30" s="33"/>
      <c r="K30" s="33"/>
    </row>
    <row r="31" spans="1:11" hidden="1" x14ac:dyDescent="0.25">
      <c r="A31" s="66" t="s">
        <v>30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  <c r="H31" s="87"/>
      <c r="I31" s="33"/>
      <c r="J31" s="33"/>
      <c r="K31" s="33"/>
    </row>
    <row r="32" spans="1:11" hidden="1" x14ac:dyDescent="0.25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  <c r="H32" s="87"/>
      <c r="I32" s="33"/>
      <c r="J32" s="33"/>
      <c r="K32" s="33"/>
    </row>
    <row r="33" spans="1:11" ht="13.8" thickBot="1" x14ac:dyDescent="0.3">
      <c r="A33" s="73" t="s">
        <v>32</v>
      </c>
      <c r="B33" s="74"/>
      <c r="C33" s="74"/>
      <c r="D33" s="75">
        <v>24</v>
      </c>
      <c r="E33" s="76">
        <v>33735</v>
      </c>
      <c r="F33" s="77">
        <f>E33/$E$21*100</f>
        <v>1.5241898209331104</v>
      </c>
      <c r="H33" s="87"/>
      <c r="I33" s="33"/>
      <c r="J33" s="33"/>
      <c r="K33" s="33"/>
    </row>
    <row r="34" spans="1:11" x14ac:dyDescent="0.25">
      <c r="A34" s="78"/>
      <c r="B34" s="79"/>
      <c r="C34" s="79"/>
      <c r="D34" s="80"/>
      <c r="E34" s="81"/>
      <c r="F34" s="82"/>
      <c r="H34" s="33"/>
      <c r="I34" s="33"/>
      <c r="J34" s="33"/>
      <c r="K34" s="33"/>
    </row>
    <row r="35" spans="1:11" x14ac:dyDescent="0.25">
      <c r="A35" s="78"/>
      <c r="B35" s="79"/>
      <c r="C35" s="79"/>
      <c r="D35" s="80"/>
      <c r="E35" s="81"/>
      <c r="F35" s="82"/>
    </row>
    <row r="36" spans="1:11" ht="15.6" x14ac:dyDescent="0.25">
      <c r="A36" s="83" t="s">
        <v>33</v>
      </c>
      <c r="B36" s="84"/>
      <c r="C36" s="84"/>
      <c r="D36" s="84"/>
      <c r="E36" s="84"/>
      <c r="F36" s="84"/>
    </row>
    <row r="37" spans="1:11" ht="13.8" thickBot="1" x14ac:dyDescent="0.3">
      <c r="B37" s="85"/>
      <c r="C37" s="85"/>
      <c r="D37" s="86"/>
      <c r="E37" s="87"/>
      <c r="F37" s="88"/>
    </row>
    <row r="38" spans="1:11" x14ac:dyDescent="0.25">
      <c r="A38" s="115" t="s">
        <v>34</v>
      </c>
      <c r="B38" s="118" t="s">
        <v>16</v>
      </c>
      <c r="C38" s="121" t="s">
        <v>35</v>
      </c>
      <c r="D38" s="122"/>
      <c r="E38" s="121" t="s">
        <v>36</v>
      </c>
      <c r="F38" s="122"/>
    </row>
    <row r="39" spans="1:11" x14ac:dyDescent="0.25">
      <c r="A39" s="116"/>
      <c r="B39" s="11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11" ht="13.8" thickBot="1" x14ac:dyDescent="0.3">
      <c r="A40" s="117"/>
      <c r="B40" s="120"/>
      <c r="C40" s="123" t="s">
        <v>56</v>
      </c>
      <c r="D40" s="123"/>
      <c r="E40" s="123"/>
      <c r="F40" s="124"/>
    </row>
    <row r="41" spans="1:11" x14ac:dyDescent="0.25">
      <c r="A41" s="91" t="s">
        <v>39</v>
      </c>
      <c r="B41" s="92">
        <v>1</v>
      </c>
      <c r="C41" s="93">
        <v>58787108</v>
      </c>
      <c r="D41" s="94">
        <v>15008271</v>
      </c>
      <c r="E41" s="93">
        <v>68706358</v>
      </c>
      <c r="F41" s="95">
        <v>17547412</v>
      </c>
    </row>
    <row r="42" spans="1:11" x14ac:dyDescent="0.25">
      <c r="A42" s="78"/>
      <c r="B42" s="85"/>
      <c r="C42" s="96"/>
      <c r="D42" s="96"/>
      <c r="E42" s="96"/>
      <c r="F42" s="96"/>
    </row>
    <row r="43" spans="1:11" x14ac:dyDescent="0.25">
      <c r="A43" s="78"/>
      <c r="B43" s="85"/>
      <c r="C43" s="85"/>
      <c r="D43" s="86"/>
      <c r="E43" s="87"/>
      <c r="F43" s="88"/>
    </row>
    <row r="44" spans="1:11" ht="15.6" x14ac:dyDescent="0.25">
      <c r="A44" s="83" t="s">
        <v>40</v>
      </c>
      <c r="B44" s="85"/>
      <c r="C44" s="85"/>
      <c r="D44" s="86"/>
      <c r="E44" s="87"/>
      <c r="F44" s="88"/>
    </row>
    <row r="45" spans="1:11" ht="13.8" thickBot="1" x14ac:dyDescent="0.3">
      <c r="A45" s="78"/>
      <c r="B45" s="85"/>
      <c r="C45" s="97"/>
      <c r="D45" s="97"/>
    </row>
    <row r="46" spans="1:11" x14ac:dyDescent="0.25">
      <c r="A46" s="125" t="s">
        <v>34</v>
      </c>
      <c r="B46" s="127" t="s">
        <v>16</v>
      </c>
      <c r="C46" s="128" t="s">
        <v>41</v>
      </c>
      <c r="D46" s="129"/>
      <c r="E46" s="98"/>
      <c r="F46" s="98"/>
    </row>
    <row r="47" spans="1:11" ht="13.8" thickBot="1" x14ac:dyDescent="0.3">
      <c r="A47" s="126"/>
      <c r="B47" s="120"/>
      <c r="C47" s="99" t="s">
        <v>42</v>
      </c>
      <c r="D47" s="100">
        <v>44196</v>
      </c>
      <c r="E47" s="33"/>
      <c r="F47" s="98"/>
    </row>
    <row r="48" spans="1:11" x14ac:dyDescent="0.25">
      <c r="A48" s="91" t="s">
        <v>39</v>
      </c>
      <c r="B48" s="58">
        <v>1</v>
      </c>
      <c r="C48" s="130">
        <v>2171622175</v>
      </c>
      <c r="D48" s="131"/>
      <c r="E48" s="101"/>
      <c r="F48" s="101"/>
    </row>
    <row r="49" spans="1:6" x14ac:dyDescent="0.25">
      <c r="A49" s="78"/>
      <c r="B49" s="85"/>
      <c r="C49" s="85"/>
      <c r="D49" s="102"/>
      <c r="E49" s="87"/>
      <c r="F49" s="88"/>
    </row>
    <row r="50" spans="1:6" x14ac:dyDescent="0.25">
      <c r="A50" s="78"/>
      <c r="B50" s="85"/>
      <c r="C50" s="85"/>
      <c r="D50" s="102"/>
      <c r="E50" s="87"/>
      <c r="F50" s="88"/>
    </row>
    <row r="51" spans="1:6" x14ac:dyDescent="0.25">
      <c r="A51" s="78"/>
      <c r="B51" s="85"/>
      <c r="C51" s="85"/>
      <c r="D51" s="86"/>
      <c r="E51" s="87"/>
      <c r="F51" s="88"/>
    </row>
    <row r="52" spans="1:6" ht="52.8" x14ac:dyDescent="0.3">
      <c r="A52" s="103" t="s">
        <v>43</v>
      </c>
      <c r="B52" s="104"/>
      <c r="C52" s="104"/>
      <c r="D52" s="105"/>
      <c r="E52" s="105"/>
      <c r="F52" s="106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4"/>
  <sheetViews>
    <sheetView workbookViewId="0">
      <selection activeCell="A12" sqref="A12:B1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32" t="s">
        <v>12</v>
      </c>
      <c r="B12" s="132"/>
      <c r="C12" s="110"/>
      <c r="D12" s="15"/>
      <c r="E12" s="114"/>
      <c r="F12" s="114"/>
    </row>
    <row r="13" spans="1:6" x14ac:dyDescent="0.25">
      <c r="A13" s="29"/>
      <c r="B13" s="30"/>
      <c r="C13" s="30"/>
      <c r="D13" s="15"/>
      <c r="E13" s="111"/>
      <c r="F13" s="111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x14ac:dyDescent="0.25">
      <c r="A17" s="12"/>
      <c r="B17" s="13"/>
      <c r="C17" s="15"/>
      <c r="D17" s="15"/>
      <c r="E17" s="33"/>
      <c r="F17" s="34"/>
    </row>
    <row r="18" spans="1:11" x14ac:dyDescent="0.25">
      <c r="A18" s="35"/>
      <c r="B18" s="36"/>
      <c r="C18" s="36"/>
      <c r="D18" s="36"/>
      <c r="E18" s="37"/>
      <c r="F18" s="15"/>
    </row>
    <row r="19" spans="1:11" ht="15.6" x14ac:dyDescent="0.25">
      <c r="A19" s="38" t="s">
        <v>14</v>
      </c>
      <c r="B19" s="39"/>
      <c r="C19" s="39"/>
      <c r="D19" s="40"/>
      <c r="E19" s="40"/>
      <c r="F19" s="40"/>
    </row>
    <row r="20" spans="1:11" ht="13.8" thickBot="1" x14ac:dyDescent="0.3">
      <c r="A20" s="41"/>
      <c r="B20" s="41"/>
      <c r="C20" s="41"/>
      <c r="D20" s="42"/>
      <c r="E20" s="42"/>
      <c r="F20" s="42"/>
    </row>
    <row r="21" spans="1:11" ht="39.6" x14ac:dyDescent="0.3">
      <c r="A21" s="43" t="s">
        <v>15</v>
      </c>
      <c r="B21" s="44"/>
      <c r="C21" s="45"/>
      <c r="D21" s="46" t="s">
        <v>16</v>
      </c>
      <c r="E21" s="47" t="s">
        <v>17</v>
      </c>
      <c r="F21" s="48" t="s">
        <v>18</v>
      </c>
    </row>
    <row r="22" spans="1:11" ht="13.8" thickBot="1" x14ac:dyDescent="0.3">
      <c r="A22" s="49"/>
      <c r="B22" s="50"/>
      <c r="C22" s="51"/>
      <c r="D22" s="52"/>
      <c r="E22" s="53" t="s">
        <v>19</v>
      </c>
      <c r="F22" s="54">
        <v>43890</v>
      </c>
      <c r="G22" s="55"/>
      <c r="H22" s="33"/>
      <c r="I22" s="33"/>
      <c r="J22" s="33"/>
      <c r="K22" s="33"/>
    </row>
    <row r="23" spans="1:11" x14ac:dyDescent="0.25">
      <c r="A23" s="56" t="s">
        <v>20</v>
      </c>
      <c r="B23" s="57"/>
      <c r="C23" s="57"/>
      <c r="D23" s="58">
        <v>1</v>
      </c>
      <c r="E23" s="59">
        <f>+E24+E27+E30+E35</f>
        <v>1577053</v>
      </c>
      <c r="F23" s="60">
        <f>+F24+F27+F30+F35</f>
        <v>100</v>
      </c>
      <c r="H23" s="107"/>
      <c r="I23" s="33"/>
      <c r="J23" s="33"/>
      <c r="K23" s="33"/>
    </row>
    <row r="24" spans="1:11" x14ac:dyDescent="0.25">
      <c r="A24" s="61" t="s">
        <v>21</v>
      </c>
      <c r="B24" s="62"/>
      <c r="C24" s="62"/>
      <c r="D24" s="63">
        <v>3</v>
      </c>
      <c r="E24" s="64">
        <f>E25+E26</f>
        <v>54843</v>
      </c>
      <c r="F24" s="65">
        <f>+F25+F26</f>
        <v>3.4775622632847467</v>
      </c>
      <c r="H24" s="87"/>
      <c r="I24" s="33"/>
      <c r="J24" s="33"/>
      <c r="K24" s="33"/>
    </row>
    <row r="25" spans="1:11" x14ac:dyDescent="0.25">
      <c r="A25" s="66" t="s">
        <v>22</v>
      </c>
      <c r="B25" s="67"/>
      <c r="C25" s="67"/>
      <c r="D25" s="63">
        <v>4</v>
      </c>
      <c r="E25" s="64">
        <v>54843</v>
      </c>
      <c r="F25" s="65">
        <f>(E25/E23)*100</f>
        <v>3.4775622632847467</v>
      </c>
      <c r="H25" s="87"/>
      <c r="I25" s="33"/>
      <c r="J25" s="33"/>
      <c r="K25" s="33"/>
    </row>
    <row r="26" spans="1:11" hidden="1" x14ac:dyDescent="0.25">
      <c r="A26" s="66" t="s">
        <v>23</v>
      </c>
      <c r="B26" s="67"/>
      <c r="C26" s="67"/>
      <c r="D26" s="63">
        <v>5</v>
      </c>
      <c r="E26" s="64">
        <v>0</v>
      </c>
      <c r="F26" s="65">
        <f>(E26/E23)*100</f>
        <v>0</v>
      </c>
      <c r="H26" s="87"/>
      <c r="I26" s="33"/>
      <c r="J26" s="33"/>
      <c r="K26" s="33"/>
    </row>
    <row r="27" spans="1:11" hidden="1" x14ac:dyDescent="0.25">
      <c r="A27" s="61" t="s">
        <v>24</v>
      </c>
      <c r="B27" s="67"/>
      <c r="C27" s="67"/>
      <c r="D27" s="63">
        <v>9</v>
      </c>
      <c r="E27" s="64">
        <f>E28+E29</f>
        <v>0</v>
      </c>
      <c r="F27" s="65">
        <f>+F28+F29</f>
        <v>0</v>
      </c>
      <c r="H27" s="87"/>
      <c r="I27" s="33"/>
      <c r="J27" s="33"/>
      <c r="K27" s="33"/>
    </row>
    <row r="28" spans="1:11" hidden="1" x14ac:dyDescent="0.25">
      <c r="A28" s="66" t="s">
        <v>25</v>
      </c>
      <c r="B28" s="67"/>
      <c r="C28" s="67"/>
      <c r="D28" s="63">
        <v>10</v>
      </c>
      <c r="E28" s="64">
        <v>0</v>
      </c>
      <c r="F28" s="65">
        <f>E28/$E$23*100</f>
        <v>0</v>
      </c>
      <c r="H28" s="87"/>
      <c r="I28" s="33"/>
      <c r="J28" s="33"/>
      <c r="K28" s="33"/>
    </row>
    <row r="29" spans="1:11" hidden="1" x14ac:dyDescent="0.25">
      <c r="A29" s="66" t="s">
        <v>26</v>
      </c>
      <c r="B29" s="67"/>
      <c r="C29" s="67"/>
      <c r="D29" s="63">
        <v>11</v>
      </c>
      <c r="E29" s="64">
        <v>0</v>
      </c>
      <c r="F29" s="65">
        <f>E29/$E$23*100</f>
        <v>0</v>
      </c>
      <c r="H29" s="87"/>
      <c r="I29" s="33"/>
      <c r="J29" s="33"/>
      <c r="K29" s="33"/>
    </row>
    <row r="30" spans="1:11" x14ac:dyDescent="0.25">
      <c r="A30" s="61" t="s">
        <v>27</v>
      </c>
      <c r="B30" s="67"/>
      <c r="C30" s="67"/>
      <c r="D30" s="63">
        <v>12</v>
      </c>
      <c r="E30" s="64">
        <f>E31+E32</f>
        <v>1499056</v>
      </c>
      <c r="F30" s="65">
        <f>+F31+F32+F33</f>
        <v>95.054256261520692</v>
      </c>
      <c r="H30" s="87"/>
      <c r="I30" s="33"/>
      <c r="J30" s="33"/>
      <c r="K30" s="33"/>
    </row>
    <row r="31" spans="1:11" hidden="1" x14ac:dyDescent="0.25">
      <c r="A31" s="66" t="s">
        <v>28</v>
      </c>
      <c r="B31" s="67"/>
      <c r="C31" s="67"/>
      <c r="D31" s="63">
        <v>13</v>
      </c>
      <c r="E31" s="64">
        <v>0</v>
      </c>
      <c r="F31" s="65">
        <f>E31/$E$23*100</f>
        <v>0</v>
      </c>
      <c r="H31" s="87"/>
      <c r="I31" s="33"/>
      <c r="J31" s="33"/>
      <c r="K31" s="33"/>
    </row>
    <row r="32" spans="1:11" x14ac:dyDescent="0.25">
      <c r="A32" s="66" t="s">
        <v>29</v>
      </c>
      <c r="B32" s="67"/>
      <c r="C32" s="67"/>
      <c r="D32" s="63">
        <v>14</v>
      </c>
      <c r="E32" s="64">
        <v>1499056</v>
      </c>
      <c r="F32" s="65">
        <f>E32/$E$23*100</f>
        <v>95.054256261520692</v>
      </c>
      <c r="H32" s="87"/>
      <c r="I32" s="33"/>
      <c r="J32" s="33"/>
      <c r="K32" s="33"/>
    </row>
    <row r="33" spans="1:11" hidden="1" x14ac:dyDescent="0.25">
      <c r="A33" s="66" t="s">
        <v>30</v>
      </c>
      <c r="B33" s="67"/>
      <c r="C33" s="67"/>
      <c r="D33" s="63">
        <v>15</v>
      </c>
      <c r="E33" s="64">
        <v>0</v>
      </c>
      <c r="F33" s="65">
        <f t="shared" ref="F33:F34" si="0">E33/$E$23*100</f>
        <v>0</v>
      </c>
      <c r="H33" s="87"/>
      <c r="I33" s="33"/>
      <c r="J33" s="33"/>
      <c r="K33" s="33"/>
    </row>
    <row r="34" spans="1:11" hidden="1" x14ac:dyDescent="0.25">
      <c r="A34" s="68" t="s">
        <v>31</v>
      </c>
      <c r="B34" s="69"/>
      <c r="C34" s="69"/>
      <c r="D34" s="70">
        <v>24</v>
      </c>
      <c r="E34" s="71">
        <v>0</v>
      </c>
      <c r="F34" s="72">
        <f t="shared" si="0"/>
        <v>0</v>
      </c>
      <c r="H34" s="87"/>
      <c r="I34" s="33"/>
      <c r="J34" s="33"/>
      <c r="K34" s="33"/>
    </row>
    <row r="35" spans="1:11" ht="13.8" thickBot="1" x14ac:dyDescent="0.3">
      <c r="A35" s="73" t="s">
        <v>32</v>
      </c>
      <c r="B35" s="74"/>
      <c r="C35" s="74"/>
      <c r="D35" s="75">
        <v>24</v>
      </c>
      <c r="E35" s="76">
        <v>23154</v>
      </c>
      <c r="F35" s="77">
        <f>E35/$E$23*100</f>
        <v>1.4681814751945559</v>
      </c>
      <c r="H35" s="87"/>
      <c r="I35" s="33"/>
      <c r="J35" s="33"/>
      <c r="K35" s="33"/>
    </row>
    <row r="36" spans="1:11" x14ac:dyDescent="0.25">
      <c r="A36" s="78"/>
      <c r="B36" s="79"/>
      <c r="C36" s="79"/>
      <c r="D36" s="80"/>
      <c r="E36" s="81"/>
      <c r="F36" s="82"/>
      <c r="H36" s="33"/>
      <c r="I36" s="33"/>
      <c r="J36" s="33"/>
      <c r="K36" s="33"/>
    </row>
    <row r="37" spans="1:11" x14ac:dyDescent="0.25">
      <c r="A37" s="78"/>
      <c r="B37" s="79"/>
      <c r="C37" s="79"/>
      <c r="D37" s="80"/>
      <c r="E37" s="81"/>
      <c r="F37" s="82"/>
    </row>
    <row r="38" spans="1:11" ht="15.6" x14ac:dyDescent="0.25">
      <c r="A38" s="83" t="s">
        <v>33</v>
      </c>
      <c r="B38" s="84"/>
      <c r="C38" s="84"/>
      <c r="D38" s="84"/>
      <c r="E38" s="84"/>
      <c r="F38" s="84"/>
    </row>
    <row r="39" spans="1:11" ht="13.8" thickBot="1" x14ac:dyDescent="0.3">
      <c r="B39" s="85"/>
      <c r="C39" s="85"/>
      <c r="D39" s="86"/>
      <c r="E39" s="87"/>
      <c r="F39" s="88"/>
    </row>
    <row r="40" spans="1:11" x14ac:dyDescent="0.25">
      <c r="A40" s="115" t="s">
        <v>34</v>
      </c>
      <c r="B40" s="118" t="s">
        <v>16</v>
      </c>
      <c r="C40" s="121" t="s">
        <v>35</v>
      </c>
      <c r="D40" s="122"/>
      <c r="E40" s="121" t="s">
        <v>36</v>
      </c>
      <c r="F40" s="122"/>
    </row>
    <row r="41" spans="1:11" x14ac:dyDescent="0.25">
      <c r="A41" s="116"/>
      <c r="B41" s="119"/>
      <c r="C41" s="89" t="s">
        <v>37</v>
      </c>
      <c r="D41" s="90" t="s">
        <v>38</v>
      </c>
      <c r="E41" s="89" t="s">
        <v>37</v>
      </c>
      <c r="F41" s="90" t="s">
        <v>38</v>
      </c>
    </row>
    <row r="42" spans="1:11" ht="13.8" thickBot="1" x14ac:dyDescent="0.3">
      <c r="A42" s="117"/>
      <c r="B42" s="120"/>
      <c r="C42" s="123" t="s">
        <v>45</v>
      </c>
      <c r="D42" s="123"/>
      <c r="E42" s="123"/>
      <c r="F42" s="124"/>
    </row>
    <row r="43" spans="1:11" x14ac:dyDescent="0.25">
      <c r="A43" s="91" t="s">
        <v>39</v>
      </c>
      <c r="B43" s="92">
        <v>1</v>
      </c>
      <c r="C43" s="93">
        <v>37108947</v>
      </c>
      <c r="D43" s="94">
        <v>15518226</v>
      </c>
      <c r="E43" s="93">
        <v>43733489.630000003</v>
      </c>
      <c r="F43" s="95">
        <v>18290346.629999999</v>
      </c>
    </row>
    <row r="44" spans="1:11" x14ac:dyDescent="0.25">
      <c r="A44" s="78"/>
      <c r="B44" s="85"/>
      <c r="C44" s="96"/>
      <c r="D44" s="96"/>
      <c r="E44" s="96"/>
      <c r="F44" s="96"/>
    </row>
    <row r="45" spans="1:11" x14ac:dyDescent="0.25">
      <c r="A45" s="78"/>
      <c r="B45" s="85"/>
      <c r="C45" s="85"/>
      <c r="D45" s="86"/>
      <c r="E45" s="87"/>
      <c r="F45" s="88"/>
    </row>
    <row r="46" spans="1:11" ht="15.6" x14ac:dyDescent="0.25">
      <c r="A46" s="83" t="s">
        <v>40</v>
      </c>
      <c r="B46" s="85"/>
      <c r="C46" s="85"/>
      <c r="D46" s="86"/>
      <c r="E46" s="87"/>
      <c r="F46" s="88"/>
    </row>
    <row r="47" spans="1:11" ht="13.8" thickBot="1" x14ac:dyDescent="0.3">
      <c r="A47" s="78"/>
      <c r="B47" s="85"/>
      <c r="C47" s="97"/>
      <c r="D47" s="97"/>
    </row>
    <row r="48" spans="1:11" x14ac:dyDescent="0.25">
      <c r="A48" s="125" t="s">
        <v>34</v>
      </c>
      <c r="B48" s="127" t="s">
        <v>16</v>
      </c>
      <c r="C48" s="128" t="s">
        <v>41</v>
      </c>
      <c r="D48" s="129"/>
      <c r="E48" s="98"/>
      <c r="F48" s="98"/>
    </row>
    <row r="49" spans="1:6" ht="13.8" thickBot="1" x14ac:dyDescent="0.3">
      <c r="A49" s="126"/>
      <c r="B49" s="120"/>
      <c r="C49" s="99" t="s">
        <v>42</v>
      </c>
      <c r="D49" s="100">
        <v>43889</v>
      </c>
      <c r="E49" s="33"/>
      <c r="F49" s="98"/>
    </row>
    <row r="50" spans="1:6" x14ac:dyDescent="0.25">
      <c r="A50" s="91" t="s">
        <v>39</v>
      </c>
      <c r="B50" s="58">
        <v>1</v>
      </c>
      <c r="C50" s="130">
        <v>1540155694.48</v>
      </c>
      <c r="D50" s="131"/>
      <c r="E50" s="101"/>
      <c r="F50" s="101"/>
    </row>
    <row r="51" spans="1:6" x14ac:dyDescent="0.25">
      <c r="A51" s="78"/>
      <c r="B51" s="85"/>
      <c r="C51" s="85"/>
      <c r="D51" s="102"/>
      <c r="E51" s="87"/>
      <c r="F51" s="88"/>
    </row>
    <row r="52" spans="1:6" x14ac:dyDescent="0.25">
      <c r="A52" s="78"/>
      <c r="B52" s="85"/>
      <c r="C52" s="85"/>
      <c r="D52" s="102"/>
      <c r="E52" s="87"/>
      <c r="F52" s="88"/>
    </row>
    <row r="53" spans="1:6" x14ac:dyDescent="0.25">
      <c r="A53" s="78"/>
      <c r="B53" s="85"/>
      <c r="C53" s="85"/>
      <c r="D53" s="86"/>
      <c r="E53" s="87"/>
      <c r="F53" s="88"/>
    </row>
    <row r="54" spans="1:6" ht="52.8" x14ac:dyDescent="0.3">
      <c r="A54" s="103" t="s">
        <v>43</v>
      </c>
      <c r="B54" s="104"/>
      <c r="C54" s="104"/>
      <c r="D54" s="105"/>
      <c r="E54" s="105"/>
      <c r="F54" s="106"/>
    </row>
  </sheetData>
  <mergeCells count="11">
    <mergeCell ref="A48:A49"/>
    <mergeCell ref="B48:B49"/>
    <mergeCell ref="C48:D48"/>
    <mergeCell ref="C50:D50"/>
    <mergeCell ref="A12:B12"/>
    <mergeCell ref="E12:F12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52"/>
  <sheetViews>
    <sheetView topLeftCell="A16" workbookViewId="0">
      <selection activeCell="C13" sqref="C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47</v>
      </c>
      <c r="B8" s="113" t="s">
        <v>39</v>
      </c>
      <c r="C8" s="14"/>
      <c r="D8" s="15"/>
      <c r="E8" s="16"/>
      <c r="F8" s="17"/>
    </row>
    <row r="9" spans="1:6" x14ac:dyDescent="0.25">
      <c r="A9" s="12"/>
      <c r="B9" s="112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ht="15.6" x14ac:dyDescent="0.25">
      <c r="A17" s="38" t="s">
        <v>14</v>
      </c>
      <c r="B17" s="39"/>
      <c r="C17" s="39"/>
      <c r="D17" s="40"/>
      <c r="E17" s="40"/>
      <c r="F17" s="40"/>
    </row>
    <row r="18" spans="1:11" ht="13.8" thickBot="1" x14ac:dyDescent="0.3">
      <c r="A18" s="41"/>
      <c r="B18" s="41"/>
      <c r="C18" s="41"/>
      <c r="D18" s="42"/>
      <c r="E18" s="42"/>
      <c r="F18" s="42"/>
    </row>
    <row r="19" spans="1:11" ht="39.6" x14ac:dyDescent="0.3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11" ht="13.8" thickBot="1" x14ac:dyDescent="0.3">
      <c r="A20" s="49"/>
      <c r="B20" s="50"/>
      <c r="C20" s="51"/>
      <c r="D20" s="52"/>
      <c r="E20" s="53" t="s">
        <v>19</v>
      </c>
      <c r="F20" s="54">
        <v>43921</v>
      </c>
      <c r="G20" s="55"/>
      <c r="H20" s="33"/>
      <c r="I20" s="33"/>
      <c r="J20" s="33"/>
      <c r="K20" s="33"/>
    </row>
    <row r="21" spans="1:11" x14ac:dyDescent="0.25">
      <c r="A21" s="56" t="s">
        <v>20</v>
      </c>
      <c r="B21" s="57"/>
      <c r="C21" s="57"/>
      <c r="D21" s="58">
        <v>1</v>
      </c>
      <c r="E21" s="59">
        <f>+E22+E25+E28+E33</f>
        <v>1426292</v>
      </c>
      <c r="F21" s="60">
        <f>+F22+F25+F28+F33</f>
        <v>100</v>
      </c>
      <c r="H21" s="107"/>
      <c r="I21" s="33"/>
      <c r="J21" s="33"/>
      <c r="K21" s="33"/>
    </row>
    <row r="22" spans="1:11" x14ac:dyDescent="0.25">
      <c r="A22" s="61" t="s">
        <v>21</v>
      </c>
      <c r="B22" s="62"/>
      <c r="C22" s="62"/>
      <c r="D22" s="63">
        <v>3</v>
      </c>
      <c r="E22" s="64">
        <f>E23+E24</f>
        <v>116606</v>
      </c>
      <c r="F22" s="65">
        <f>+F23+F24</f>
        <v>8.1754647715895477</v>
      </c>
      <c r="H22" s="87"/>
      <c r="I22" s="33"/>
      <c r="J22" s="33"/>
      <c r="K22" s="33"/>
    </row>
    <row r="23" spans="1:11" x14ac:dyDescent="0.25">
      <c r="A23" s="66" t="s">
        <v>22</v>
      </c>
      <c r="B23" s="67"/>
      <c r="C23" s="67"/>
      <c r="D23" s="63">
        <v>4</v>
      </c>
      <c r="E23" s="64">
        <v>52306</v>
      </c>
      <c r="F23" s="65">
        <f>(E23/E21)*100</f>
        <v>3.6672714984028514</v>
      </c>
      <c r="H23" s="87"/>
      <c r="I23" s="33"/>
      <c r="J23" s="33"/>
      <c r="K23" s="33"/>
    </row>
    <row r="24" spans="1:11" x14ac:dyDescent="0.25">
      <c r="A24" s="66" t="s">
        <v>23</v>
      </c>
      <c r="B24" s="67"/>
      <c r="C24" s="67"/>
      <c r="D24" s="63">
        <v>5</v>
      </c>
      <c r="E24" s="64">
        <v>64300</v>
      </c>
      <c r="F24" s="65">
        <f>(E24/E21)*100</f>
        <v>4.5081932731866967</v>
      </c>
      <c r="H24" s="87"/>
      <c r="I24" s="33"/>
      <c r="J24" s="33"/>
      <c r="K24" s="33"/>
    </row>
    <row r="25" spans="1:11" hidden="1" x14ac:dyDescent="0.25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+F26+F27</f>
        <v>0</v>
      </c>
      <c r="H25" s="87"/>
      <c r="I25" s="33"/>
      <c r="J25" s="33"/>
      <c r="K25" s="33"/>
    </row>
    <row r="26" spans="1:11" hidden="1" x14ac:dyDescent="0.25">
      <c r="A26" s="66" t="s">
        <v>25</v>
      </c>
      <c r="B26" s="67"/>
      <c r="C26" s="67"/>
      <c r="D26" s="63">
        <v>10</v>
      </c>
      <c r="E26" s="64">
        <v>0</v>
      </c>
      <c r="F26" s="65">
        <f>E26/$E$21*100</f>
        <v>0</v>
      </c>
      <c r="H26" s="87"/>
      <c r="I26" s="33"/>
      <c r="J26" s="33"/>
      <c r="K26" s="33"/>
    </row>
    <row r="27" spans="1:11" hidden="1" x14ac:dyDescent="0.25">
      <c r="A27" s="66" t="s">
        <v>26</v>
      </c>
      <c r="B27" s="67"/>
      <c r="C27" s="67"/>
      <c r="D27" s="63">
        <v>11</v>
      </c>
      <c r="E27" s="64">
        <v>0</v>
      </c>
      <c r="F27" s="65">
        <f>E27/$E$21*100</f>
        <v>0</v>
      </c>
      <c r="H27" s="87"/>
      <c r="I27" s="33"/>
      <c r="J27" s="33"/>
      <c r="K27" s="33"/>
    </row>
    <row r="28" spans="1:11" x14ac:dyDescent="0.25">
      <c r="A28" s="61" t="s">
        <v>27</v>
      </c>
      <c r="B28" s="67"/>
      <c r="C28" s="67"/>
      <c r="D28" s="63">
        <v>12</v>
      </c>
      <c r="E28" s="64">
        <f>E29+E30</f>
        <v>1303154</v>
      </c>
      <c r="F28" s="65">
        <f>+F29+F30+F31</f>
        <v>91.366564490300732</v>
      </c>
      <c r="H28" s="87"/>
      <c r="I28" s="33"/>
      <c r="J28" s="33"/>
      <c r="K28" s="33"/>
    </row>
    <row r="29" spans="1:11" hidden="1" x14ac:dyDescent="0.25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  <c r="H29" s="87"/>
      <c r="I29" s="33"/>
      <c r="J29" s="33"/>
      <c r="K29" s="33"/>
    </row>
    <row r="30" spans="1:11" x14ac:dyDescent="0.25">
      <c r="A30" s="66" t="s">
        <v>29</v>
      </c>
      <c r="B30" s="67"/>
      <c r="C30" s="67"/>
      <c r="D30" s="63">
        <v>14</v>
      </c>
      <c r="E30" s="64">
        <v>1303154</v>
      </c>
      <c r="F30" s="65">
        <f>E30/$E$21*100</f>
        <v>91.366564490300732</v>
      </c>
      <c r="H30" s="87"/>
      <c r="I30" s="33"/>
      <c r="J30" s="33"/>
      <c r="K30" s="33"/>
    </row>
    <row r="31" spans="1:11" hidden="1" x14ac:dyDescent="0.25">
      <c r="A31" s="66" t="s">
        <v>30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  <c r="H31" s="87"/>
      <c r="I31" s="33"/>
      <c r="J31" s="33"/>
      <c r="K31" s="33"/>
    </row>
    <row r="32" spans="1:11" hidden="1" x14ac:dyDescent="0.25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  <c r="H32" s="87"/>
      <c r="I32" s="33"/>
      <c r="J32" s="33"/>
      <c r="K32" s="33"/>
    </row>
    <row r="33" spans="1:11" ht="13.8" thickBot="1" x14ac:dyDescent="0.3">
      <c r="A33" s="73" t="s">
        <v>32</v>
      </c>
      <c r="B33" s="74"/>
      <c r="C33" s="74"/>
      <c r="D33" s="75">
        <v>24</v>
      </c>
      <c r="E33" s="76">
        <v>6532</v>
      </c>
      <c r="F33" s="77">
        <f>E33/$E$21*100</f>
        <v>0.45797073810972783</v>
      </c>
      <c r="H33" s="87"/>
      <c r="I33" s="33"/>
      <c r="J33" s="33"/>
      <c r="K33" s="33"/>
    </row>
    <row r="34" spans="1:11" x14ac:dyDescent="0.25">
      <c r="A34" s="78"/>
      <c r="B34" s="79"/>
      <c r="C34" s="79"/>
      <c r="D34" s="80"/>
      <c r="E34" s="81"/>
      <c r="F34" s="82"/>
      <c r="H34" s="33"/>
      <c r="I34" s="33"/>
      <c r="J34" s="33"/>
      <c r="K34" s="33"/>
    </row>
    <row r="35" spans="1:11" x14ac:dyDescent="0.25">
      <c r="A35" s="78"/>
      <c r="B35" s="79"/>
      <c r="C35" s="79"/>
      <c r="D35" s="80"/>
      <c r="E35" s="81"/>
      <c r="F35" s="82"/>
    </row>
    <row r="36" spans="1:11" ht="15.6" x14ac:dyDescent="0.25">
      <c r="A36" s="83" t="s">
        <v>33</v>
      </c>
      <c r="B36" s="84"/>
      <c r="C36" s="84"/>
      <c r="D36" s="84"/>
      <c r="E36" s="84"/>
      <c r="F36" s="84"/>
    </row>
    <row r="37" spans="1:11" ht="13.8" thickBot="1" x14ac:dyDescent="0.3">
      <c r="B37" s="85"/>
      <c r="C37" s="85"/>
      <c r="D37" s="86"/>
      <c r="E37" s="87"/>
      <c r="F37" s="88"/>
    </row>
    <row r="38" spans="1:11" x14ac:dyDescent="0.25">
      <c r="A38" s="115" t="s">
        <v>34</v>
      </c>
      <c r="B38" s="118" t="s">
        <v>16</v>
      </c>
      <c r="C38" s="121" t="s">
        <v>35</v>
      </c>
      <c r="D38" s="122"/>
      <c r="E38" s="121" t="s">
        <v>36</v>
      </c>
      <c r="F38" s="122"/>
    </row>
    <row r="39" spans="1:11" x14ac:dyDescent="0.25">
      <c r="A39" s="116"/>
      <c r="B39" s="11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11" ht="13.8" thickBot="1" x14ac:dyDescent="0.3">
      <c r="A40" s="117"/>
      <c r="B40" s="120"/>
      <c r="C40" s="123" t="s">
        <v>46</v>
      </c>
      <c r="D40" s="123"/>
      <c r="E40" s="123"/>
      <c r="F40" s="124"/>
    </row>
    <row r="41" spans="1:11" x14ac:dyDescent="0.25">
      <c r="A41" s="91" t="s">
        <v>39</v>
      </c>
      <c r="B41" s="92">
        <v>1</v>
      </c>
      <c r="C41" s="93">
        <v>18449818</v>
      </c>
      <c r="D41" s="94">
        <v>89567224</v>
      </c>
      <c r="E41" s="93">
        <v>20454680</v>
      </c>
      <c r="F41" s="95">
        <v>96593653</v>
      </c>
    </row>
    <row r="42" spans="1:11" x14ac:dyDescent="0.25">
      <c r="A42" s="78"/>
      <c r="B42" s="85"/>
      <c r="C42" s="96"/>
      <c r="D42" s="96"/>
      <c r="E42" s="96"/>
      <c r="F42" s="96"/>
    </row>
    <row r="43" spans="1:11" x14ac:dyDescent="0.25">
      <c r="A43" s="78"/>
      <c r="B43" s="85"/>
      <c r="C43" s="85"/>
      <c r="D43" s="86"/>
      <c r="E43" s="87"/>
      <c r="F43" s="88"/>
    </row>
    <row r="44" spans="1:11" ht="15.6" x14ac:dyDescent="0.25">
      <c r="A44" s="83" t="s">
        <v>40</v>
      </c>
      <c r="B44" s="85"/>
      <c r="C44" s="85"/>
      <c r="D44" s="86"/>
      <c r="E44" s="87"/>
      <c r="F44" s="88"/>
    </row>
    <row r="45" spans="1:11" ht="13.8" thickBot="1" x14ac:dyDescent="0.3">
      <c r="A45" s="78"/>
      <c r="B45" s="85"/>
      <c r="C45" s="97"/>
      <c r="D45" s="97"/>
    </row>
    <row r="46" spans="1:11" x14ac:dyDescent="0.25">
      <c r="A46" s="125" t="s">
        <v>34</v>
      </c>
      <c r="B46" s="127" t="s">
        <v>16</v>
      </c>
      <c r="C46" s="128" t="s">
        <v>41</v>
      </c>
      <c r="D46" s="129"/>
      <c r="E46" s="98"/>
      <c r="F46" s="98"/>
    </row>
    <row r="47" spans="1:11" ht="13.8" thickBot="1" x14ac:dyDescent="0.3">
      <c r="A47" s="126"/>
      <c r="B47" s="120"/>
      <c r="C47" s="99" t="s">
        <v>42</v>
      </c>
      <c r="D47" s="100">
        <v>43921</v>
      </c>
      <c r="E47" s="33"/>
      <c r="F47" s="98"/>
    </row>
    <row r="48" spans="1:11" x14ac:dyDescent="0.25">
      <c r="A48" s="91" t="s">
        <v>39</v>
      </c>
      <c r="B48" s="58">
        <v>1</v>
      </c>
      <c r="C48" s="130">
        <v>1356454851</v>
      </c>
      <c r="D48" s="131"/>
      <c r="E48" s="101"/>
      <c r="F48" s="101"/>
    </row>
    <row r="49" spans="1:6" x14ac:dyDescent="0.25">
      <c r="A49" s="78"/>
      <c r="B49" s="85"/>
      <c r="C49" s="85"/>
      <c r="D49" s="102"/>
      <c r="E49" s="87"/>
      <c r="F49" s="88"/>
    </row>
    <row r="50" spans="1:6" x14ac:dyDescent="0.25">
      <c r="A50" s="78"/>
      <c r="B50" s="85"/>
      <c r="C50" s="85"/>
      <c r="D50" s="102"/>
      <c r="E50" s="87"/>
      <c r="F50" s="88"/>
    </row>
    <row r="51" spans="1:6" x14ac:dyDescent="0.25">
      <c r="A51" s="78"/>
      <c r="B51" s="85"/>
      <c r="C51" s="85"/>
      <c r="D51" s="86"/>
      <c r="E51" s="87"/>
      <c r="F51" s="88"/>
    </row>
    <row r="52" spans="1:6" ht="52.8" x14ac:dyDescent="0.3">
      <c r="A52" s="103" t="s">
        <v>43</v>
      </c>
      <c r="B52" s="104"/>
      <c r="C52" s="104"/>
      <c r="D52" s="105"/>
      <c r="E52" s="105"/>
      <c r="F52" s="106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52"/>
  <sheetViews>
    <sheetView workbookViewId="0">
      <selection activeCell="G5" sqref="G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47</v>
      </c>
      <c r="B8" s="113" t="s">
        <v>39</v>
      </c>
      <c r="C8" s="14"/>
      <c r="D8" s="15"/>
      <c r="E8" s="16"/>
      <c r="F8" s="17"/>
    </row>
    <row r="9" spans="1:6" x14ac:dyDescent="0.25">
      <c r="A9" s="12"/>
      <c r="B9" s="112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ht="15.6" x14ac:dyDescent="0.25">
      <c r="A17" s="38" t="s">
        <v>14</v>
      </c>
      <c r="B17" s="39"/>
      <c r="C17" s="39"/>
      <c r="D17" s="40"/>
      <c r="E17" s="40"/>
      <c r="F17" s="40"/>
    </row>
    <row r="18" spans="1:11" ht="13.8" thickBot="1" x14ac:dyDescent="0.3">
      <c r="A18" s="41"/>
      <c r="B18" s="41"/>
      <c r="C18" s="41"/>
      <c r="D18" s="42"/>
      <c r="E18" s="42"/>
      <c r="F18" s="42"/>
    </row>
    <row r="19" spans="1:11" ht="39.6" x14ac:dyDescent="0.3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11" ht="13.8" thickBot="1" x14ac:dyDescent="0.3">
      <c r="A20" s="49"/>
      <c r="B20" s="50"/>
      <c r="C20" s="51"/>
      <c r="D20" s="52"/>
      <c r="E20" s="53" t="s">
        <v>19</v>
      </c>
      <c r="F20" s="54">
        <v>43951</v>
      </c>
      <c r="G20" s="55"/>
      <c r="H20" s="33"/>
      <c r="I20" s="33"/>
      <c r="J20" s="33"/>
      <c r="K20" s="33"/>
    </row>
    <row r="21" spans="1:11" x14ac:dyDescent="0.25">
      <c r="A21" s="56" t="s">
        <v>20</v>
      </c>
      <c r="B21" s="57"/>
      <c r="C21" s="57"/>
      <c r="D21" s="58">
        <v>1</v>
      </c>
      <c r="E21" s="59">
        <f>+E22+E25+E28+E33</f>
        <v>1491837</v>
      </c>
      <c r="F21" s="60">
        <f>+F22+F25+F28+F33</f>
        <v>100</v>
      </c>
      <c r="H21" s="107"/>
      <c r="I21" s="33"/>
      <c r="J21" s="33"/>
      <c r="K21" s="33"/>
    </row>
    <row r="22" spans="1:11" x14ac:dyDescent="0.25">
      <c r="A22" s="61" t="s">
        <v>21</v>
      </c>
      <c r="B22" s="62"/>
      <c r="C22" s="62"/>
      <c r="D22" s="63">
        <v>3</v>
      </c>
      <c r="E22" s="64">
        <f>E23+E24</f>
        <v>125786</v>
      </c>
      <c r="F22" s="65">
        <f>+F23+F24</f>
        <v>8.4316181995754231</v>
      </c>
      <c r="H22" s="87"/>
      <c r="I22" s="33"/>
      <c r="J22" s="33"/>
      <c r="K22" s="33"/>
    </row>
    <row r="23" spans="1:11" x14ac:dyDescent="0.25">
      <c r="A23" s="66" t="s">
        <v>22</v>
      </c>
      <c r="B23" s="67"/>
      <c r="C23" s="67"/>
      <c r="D23" s="63">
        <v>4</v>
      </c>
      <c r="E23" s="64">
        <v>69436</v>
      </c>
      <c r="F23" s="65">
        <f>(E23/E21)*100</f>
        <v>4.6543958890951229</v>
      </c>
      <c r="H23" s="87"/>
      <c r="I23" s="33"/>
      <c r="J23" s="33"/>
      <c r="K23" s="33"/>
    </row>
    <row r="24" spans="1:11" x14ac:dyDescent="0.25">
      <c r="A24" s="66" t="s">
        <v>23</v>
      </c>
      <c r="B24" s="67"/>
      <c r="C24" s="67"/>
      <c r="D24" s="63">
        <v>5</v>
      </c>
      <c r="E24" s="64">
        <v>56350</v>
      </c>
      <c r="F24" s="65">
        <f>(E24/E21)*100</f>
        <v>3.7772223104803007</v>
      </c>
      <c r="H24" s="87"/>
      <c r="I24" s="33"/>
      <c r="J24" s="33"/>
      <c r="K24" s="33"/>
    </row>
    <row r="25" spans="1:11" hidden="1" x14ac:dyDescent="0.25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+F26+F27</f>
        <v>0</v>
      </c>
      <c r="H25" s="87"/>
      <c r="I25" s="33"/>
      <c r="J25" s="33"/>
      <c r="K25" s="33"/>
    </row>
    <row r="26" spans="1:11" hidden="1" x14ac:dyDescent="0.25">
      <c r="A26" s="66" t="s">
        <v>25</v>
      </c>
      <c r="B26" s="67"/>
      <c r="C26" s="67"/>
      <c r="D26" s="63">
        <v>10</v>
      </c>
      <c r="E26" s="64">
        <v>0</v>
      </c>
      <c r="F26" s="65">
        <f>E26/$E$21*100</f>
        <v>0</v>
      </c>
      <c r="H26" s="87"/>
      <c r="I26" s="33"/>
      <c r="J26" s="33"/>
      <c r="K26" s="33"/>
    </row>
    <row r="27" spans="1:11" hidden="1" x14ac:dyDescent="0.25">
      <c r="A27" s="66" t="s">
        <v>26</v>
      </c>
      <c r="B27" s="67"/>
      <c r="C27" s="67"/>
      <c r="D27" s="63">
        <v>11</v>
      </c>
      <c r="E27" s="64">
        <v>0</v>
      </c>
      <c r="F27" s="65">
        <f>E27/$E$21*100</f>
        <v>0</v>
      </c>
      <c r="H27" s="87"/>
      <c r="I27" s="33"/>
      <c r="J27" s="33"/>
      <c r="K27" s="33"/>
    </row>
    <row r="28" spans="1:11" x14ac:dyDescent="0.25">
      <c r="A28" s="61" t="s">
        <v>27</v>
      </c>
      <c r="B28" s="67"/>
      <c r="C28" s="67"/>
      <c r="D28" s="63">
        <v>12</v>
      </c>
      <c r="E28" s="64">
        <f>E29+E30</f>
        <v>1362968</v>
      </c>
      <c r="F28" s="65">
        <f>+F29+F30+F31</f>
        <v>91.361723834440355</v>
      </c>
      <c r="H28" s="87"/>
      <c r="I28" s="33"/>
      <c r="J28" s="33"/>
      <c r="K28" s="33"/>
    </row>
    <row r="29" spans="1:11" hidden="1" x14ac:dyDescent="0.25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  <c r="H29" s="87"/>
      <c r="I29" s="33"/>
      <c r="J29" s="33"/>
      <c r="K29" s="33"/>
    </row>
    <row r="30" spans="1:11" x14ac:dyDescent="0.25">
      <c r="A30" s="66" t="s">
        <v>29</v>
      </c>
      <c r="B30" s="67"/>
      <c r="C30" s="67"/>
      <c r="D30" s="63">
        <v>14</v>
      </c>
      <c r="E30" s="64">
        <v>1362968</v>
      </c>
      <c r="F30" s="65">
        <f>E30/$E$21*100</f>
        <v>91.361723834440355</v>
      </c>
      <c r="H30" s="87"/>
      <c r="I30" s="33"/>
      <c r="J30" s="33"/>
      <c r="K30" s="33"/>
    </row>
    <row r="31" spans="1:11" hidden="1" x14ac:dyDescent="0.25">
      <c r="A31" s="66" t="s">
        <v>30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  <c r="H31" s="87"/>
      <c r="I31" s="33"/>
      <c r="J31" s="33"/>
      <c r="K31" s="33"/>
    </row>
    <row r="32" spans="1:11" hidden="1" x14ac:dyDescent="0.25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  <c r="H32" s="87"/>
      <c r="I32" s="33"/>
      <c r="J32" s="33"/>
      <c r="K32" s="33"/>
    </row>
    <row r="33" spans="1:11" ht="13.8" thickBot="1" x14ac:dyDescent="0.3">
      <c r="A33" s="73" t="s">
        <v>32</v>
      </c>
      <c r="B33" s="74"/>
      <c r="C33" s="74"/>
      <c r="D33" s="75">
        <v>24</v>
      </c>
      <c r="E33" s="76">
        <v>3083</v>
      </c>
      <c r="F33" s="77">
        <f>E33/$E$21*100</f>
        <v>0.20665796598421945</v>
      </c>
      <c r="H33" s="87"/>
      <c r="I33" s="33"/>
      <c r="J33" s="33"/>
      <c r="K33" s="33"/>
    </row>
    <row r="34" spans="1:11" x14ac:dyDescent="0.25">
      <c r="A34" s="78"/>
      <c r="B34" s="79"/>
      <c r="C34" s="79"/>
      <c r="D34" s="80"/>
      <c r="E34" s="81"/>
      <c r="F34" s="82"/>
      <c r="H34" s="33"/>
      <c r="I34" s="33"/>
      <c r="J34" s="33"/>
      <c r="K34" s="33"/>
    </row>
    <row r="35" spans="1:11" x14ac:dyDescent="0.25">
      <c r="A35" s="78"/>
      <c r="B35" s="79"/>
      <c r="C35" s="79"/>
      <c r="D35" s="80"/>
      <c r="E35" s="81"/>
      <c r="F35" s="82"/>
    </row>
    <row r="36" spans="1:11" ht="15.6" x14ac:dyDescent="0.25">
      <c r="A36" s="83" t="s">
        <v>33</v>
      </c>
      <c r="B36" s="84"/>
      <c r="C36" s="84"/>
      <c r="D36" s="84"/>
      <c r="E36" s="84"/>
      <c r="F36" s="84"/>
    </row>
    <row r="37" spans="1:11" ht="13.8" thickBot="1" x14ac:dyDescent="0.3">
      <c r="B37" s="85"/>
      <c r="C37" s="85"/>
      <c r="D37" s="86"/>
      <c r="E37" s="87"/>
      <c r="F37" s="88"/>
    </row>
    <row r="38" spans="1:11" x14ac:dyDescent="0.25">
      <c r="A38" s="115" t="s">
        <v>34</v>
      </c>
      <c r="B38" s="118" t="s">
        <v>16</v>
      </c>
      <c r="C38" s="121" t="s">
        <v>35</v>
      </c>
      <c r="D38" s="122"/>
      <c r="E38" s="121" t="s">
        <v>36</v>
      </c>
      <c r="F38" s="122"/>
    </row>
    <row r="39" spans="1:11" x14ac:dyDescent="0.25">
      <c r="A39" s="116"/>
      <c r="B39" s="11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11" ht="13.8" thickBot="1" x14ac:dyDescent="0.3">
      <c r="A40" s="117"/>
      <c r="B40" s="120"/>
      <c r="C40" s="123" t="s">
        <v>48</v>
      </c>
      <c r="D40" s="123"/>
      <c r="E40" s="123"/>
      <c r="F40" s="124"/>
    </row>
    <row r="41" spans="1:11" x14ac:dyDescent="0.25">
      <c r="A41" s="91" t="s">
        <v>39</v>
      </c>
      <c r="B41" s="92">
        <v>1</v>
      </c>
      <c r="C41" s="93">
        <v>13599487</v>
      </c>
      <c r="D41" s="94">
        <v>7743498</v>
      </c>
      <c r="E41" s="93">
        <v>14640446</v>
      </c>
      <c r="F41" s="95">
        <v>8254884</v>
      </c>
    </row>
    <row r="42" spans="1:11" x14ac:dyDescent="0.25">
      <c r="A42" s="78"/>
      <c r="B42" s="85"/>
      <c r="C42" s="96"/>
      <c r="D42" s="96"/>
      <c r="E42" s="96"/>
      <c r="F42" s="96"/>
    </row>
    <row r="43" spans="1:11" x14ac:dyDescent="0.25">
      <c r="A43" s="78"/>
      <c r="B43" s="85"/>
      <c r="C43" s="85"/>
      <c r="D43" s="86"/>
      <c r="E43" s="87"/>
      <c r="F43" s="88"/>
    </row>
    <row r="44" spans="1:11" ht="15.6" x14ac:dyDescent="0.25">
      <c r="A44" s="83" t="s">
        <v>40</v>
      </c>
      <c r="B44" s="85"/>
      <c r="C44" s="85"/>
      <c r="D44" s="86"/>
      <c r="E44" s="87"/>
      <c r="F44" s="88"/>
    </row>
    <row r="45" spans="1:11" ht="13.8" thickBot="1" x14ac:dyDescent="0.3">
      <c r="A45" s="78"/>
      <c r="B45" s="85"/>
      <c r="C45" s="97"/>
      <c r="D45" s="97"/>
    </row>
    <row r="46" spans="1:11" x14ac:dyDescent="0.25">
      <c r="A46" s="125" t="s">
        <v>34</v>
      </c>
      <c r="B46" s="127" t="s">
        <v>16</v>
      </c>
      <c r="C46" s="128" t="s">
        <v>41</v>
      </c>
      <c r="D46" s="129"/>
      <c r="E46" s="98"/>
      <c r="F46" s="98"/>
    </row>
    <row r="47" spans="1:11" ht="13.8" thickBot="1" x14ac:dyDescent="0.3">
      <c r="A47" s="126"/>
      <c r="B47" s="120"/>
      <c r="C47" s="99" t="s">
        <v>42</v>
      </c>
      <c r="D47" s="100">
        <v>43951</v>
      </c>
      <c r="E47" s="33"/>
      <c r="F47" s="98"/>
    </row>
    <row r="48" spans="1:11" x14ac:dyDescent="0.25">
      <c r="A48" s="91" t="s">
        <v>39</v>
      </c>
      <c r="B48" s="58">
        <v>1</v>
      </c>
      <c r="C48" s="130">
        <v>1434468841</v>
      </c>
      <c r="D48" s="131"/>
      <c r="E48" s="101"/>
      <c r="F48" s="101"/>
    </row>
    <row r="49" spans="1:6" x14ac:dyDescent="0.25">
      <c r="A49" s="78"/>
      <c r="B49" s="85"/>
      <c r="C49" s="85"/>
      <c r="D49" s="102"/>
      <c r="E49" s="87"/>
      <c r="F49" s="88"/>
    </row>
    <row r="50" spans="1:6" x14ac:dyDescent="0.25">
      <c r="A50" s="78"/>
      <c r="B50" s="85"/>
      <c r="C50" s="85"/>
      <c r="D50" s="102"/>
      <c r="E50" s="87"/>
      <c r="F50" s="88"/>
    </row>
    <row r="51" spans="1:6" x14ac:dyDescent="0.25">
      <c r="A51" s="78"/>
      <c r="B51" s="85"/>
      <c r="C51" s="85"/>
      <c r="D51" s="86"/>
      <c r="E51" s="87"/>
      <c r="F51" s="88"/>
    </row>
    <row r="52" spans="1:6" ht="52.8" x14ac:dyDescent="0.3">
      <c r="A52" s="103" t="s">
        <v>43</v>
      </c>
      <c r="B52" s="104"/>
      <c r="C52" s="104"/>
      <c r="D52" s="105"/>
      <c r="E52" s="105"/>
      <c r="F52" s="106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2"/>
  <sheetViews>
    <sheetView workbookViewId="0">
      <selection activeCell="H23" sqref="H2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47</v>
      </c>
      <c r="B8" s="113" t="s">
        <v>39</v>
      </c>
      <c r="C8" s="14"/>
      <c r="D8" s="15"/>
      <c r="E8" s="16"/>
      <c r="F8" s="17"/>
    </row>
    <row r="9" spans="1:6" x14ac:dyDescent="0.25">
      <c r="A9" s="12"/>
      <c r="B9" s="112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ht="15.6" x14ac:dyDescent="0.25">
      <c r="A17" s="38" t="s">
        <v>14</v>
      </c>
      <c r="B17" s="39"/>
      <c r="C17" s="39"/>
      <c r="D17" s="40"/>
      <c r="E17" s="40"/>
      <c r="F17" s="40"/>
    </row>
    <row r="18" spans="1:11" ht="13.8" thickBot="1" x14ac:dyDescent="0.3">
      <c r="A18" s="41"/>
      <c r="B18" s="41"/>
      <c r="C18" s="41"/>
      <c r="D18" s="42"/>
      <c r="E18" s="42"/>
      <c r="F18" s="42"/>
    </row>
    <row r="19" spans="1:11" ht="39.6" x14ac:dyDescent="0.3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11" ht="13.8" thickBot="1" x14ac:dyDescent="0.3">
      <c r="A20" s="49"/>
      <c r="B20" s="50"/>
      <c r="C20" s="51"/>
      <c r="D20" s="52"/>
      <c r="E20" s="53" t="s">
        <v>19</v>
      </c>
      <c r="F20" s="54">
        <v>43982</v>
      </c>
      <c r="G20" s="55"/>
      <c r="H20" s="33"/>
      <c r="I20" s="33"/>
      <c r="J20" s="33"/>
      <c r="K20" s="33"/>
    </row>
    <row r="21" spans="1:11" x14ac:dyDescent="0.25">
      <c r="A21" s="56" t="s">
        <v>20</v>
      </c>
      <c r="B21" s="57"/>
      <c r="C21" s="57"/>
      <c r="D21" s="58">
        <v>1</v>
      </c>
      <c r="E21" s="59">
        <f>+E22+E25+E28+E33</f>
        <v>1475968</v>
      </c>
      <c r="F21" s="60">
        <f>+F22+F25+F28+F33</f>
        <v>100</v>
      </c>
      <c r="H21" s="107"/>
      <c r="I21" s="33"/>
      <c r="J21" s="33"/>
      <c r="K21" s="33"/>
    </row>
    <row r="22" spans="1:11" x14ac:dyDescent="0.25">
      <c r="A22" s="61" t="s">
        <v>21</v>
      </c>
      <c r="B22" s="62"/>
      <c r="C22" s="62"/>
      <c r="D22" s="63">
        <v>3</v>
      </c>
      <c r="E22" s="64">
        <f>E23+E24</f>
        <v>110220</v>
      </c>
      <c r="F22" s="65">
        <f>+F23+F24</f>
        <v>7.4676415748850928</v>
      </c>
      <c r="H22" s="87"/>
      <c r="I22" s="33"/>
      <c r="J22" s="33"/>
      <c r="K22" s="33"/>
    </row>
    <row r="23" spans="1:11" x14ac:dyDescent="0.25">
      <c r="A23" s="66" t="s">
        <v>22</v>
      </c>
      <c r="B23" s="67"/>
      <c r="C23" s="67"/>
      <c r="D23" s="63">
        <v>4</v>
      </c>
      <c r="E23" s="64">
        <v>53720</v>
      </c>
      <c r="F23" s="65">
        <f>(E23/E21)*100</f>
        <v>3.6396453039632295</v>
      </c>
      <c r="H23" s="87"/>
      <c r="I23" s="33"/>
      <c r="J23" s="33"/>
      <c r="K23" s="33"/>
    </row>
    <row r="24" spans="1:11" x14ac:dyDescent="0.25">
      <c r="A24" s="66" t="s">
        <v>23</v>
      </c>
      <c r="B24" s="67"/>
      <c r="C24" s="67"/>
      <c r="D24" s="63">
        <v>5</v>
      </c>
      <c r="E24" s="64">
        <v>56500</v>
      </c>
      <c r="F24" s="65">
        <f>(E24/E21)*100</f>
        <v>3.8279962709218629</v>
      </c>
      <c r="H24" s="87"/>
      <c r="I24" s="33"/>
      <c r="J24" s="33"/>
      <c r="K24" s="33"/>
    </row>
    <row r="25" spans="1:11" hidden="1" x14ac:dyDescent="0.25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+F26+F27</f>
        <v>0</v>
      </c>
      <c r="H25" s="87"/>
      <c r="I25" s="33"/>
      <c r="J25" s="33"/>
      <c r="K25" s="33"/>
    </row>
    <row r="26" spans="1:11" hidden="1" x14ac:dyDescent="0.25">
      <c r="A26" s="66" t="s">
        <v>25</v>
      </c>
      <c r="B26" s="67"/>
      <c r="C26" s="67"/>
      <c r="D26" s="63">
        <v>10</v>
      </c>
      <c r="E26" s="64">
        <v>0</v>
      </c>
      <c r="F26" s="65">
        <f>E26/$E$21*100</f>
        <v>0</v>
      </c>
      <c r="H26" s="87"/>
      <c r="I26" s="33"/>
      <c r="J26" s="33"/>
      <c r="K26" s="33"/>
    </row>
    <row r="27" spans="1:11" hidden="1" x14ac:dyDescent="0.25">
      <c r="A27" s="66" t="s">
        <v>26</v>
      </c>
      <c r="B27" s="67"/>
      <c r="C27" s="67"/>
      <c r="D27" s="63">
        <v>11</v>
      </c>
      <c r="E27" s="64">
        <v>0</v>
      </c>
      <c r="F27" s="65">
        <f>E27/$E$21*100</f>
        <v>0</v>
      </c>
      <c r="H27" s="87"/>
      <c r="I27" s="33"/>
      <c r="J27" s="33"/>
      <c r="K27" s="33"/>
    </row>
    <row r="28" spans="1:11" x14ac:dyDescent="0.25">
      <c r="A28" s="61" t="s">
        <v>27</v>
      </c>
      <c r="B28" s="67"/>
      <c r="C28" s="67"/>
      <c r="D28" s="63">
        <v>12</v>
      </c>
      <c r="E28" s="64">
        <f>E29+E30</f>
        <v>1360118</v>
      </c>
      <c r="F28" s="65">
        <f>+F29+F30+F31</f>
        <v>92.15091384095048</v>
      </c>
      <c r="H28" s="87"/>
      <c r="I28" s="33"/>
      <c r="J28" s="33"/>
      <c r="K28" s="33"/>
    </row>
    <row r="29" spans="1:11" hidden="1" x14ac:dyDescent="0.25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  <c r="H29" s="87"/>
      <c r="I29" s="33"/>
      <c r="J29" s="33"/>
      <c r="K29" s="33"/>
    </row>
    <row r="30" spans="1:11" x14ac:dyDescent="0.25">
      <c r="A30" s="66" t="s">
        <v>29</v>
      </c>
      <c r="B30" s="67"/>
      <c r="C30" s="67"/>
      <c r="D30" s="63">
        <v>14</v>
      </c>
      <c r="E30" s="64">
        <v>1360118</v>
      </c>
      <c r="F30" s="65">
        <f>E30/$E$21*100</f>
        <v>92.15091384095048</v>
      </c>
      <c r="H30" s="87"/>
      <c r="I30" s="33"/>
      <c r="J30" s="33"/>
      <c r="K30" s="33"/>
    </row>
    <row r="31" spans="1:11" hidden="1" x14ac:dyDescent="0.25">
      <c r="A31" s="66" t="s">
        <v>30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  <c r="H31" s="87"/>
      <c r="I31" s="33"/>
      <c r="J31" s="33"/>
      <c r="K31" s="33"/>
    </row>
    <row r="32" spans="1:11" hidden="1" x14ac:dyDescent="0.25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  <c r="H32" s="87"/>
      <c r="I32" s="33"/>
      <c r="J32" s="33"/>
      <c r="K32" s="33"/>
    </row>
    <row r="33" spans="1:11" ht="13.8" thickBot="1" x14ac:dyDescent="0.3">
      <c r="A33" s="73" t="s">
        <v>32</v>
      </c>
      <c r="B33" s="74"/>
      <c r="C33" s="74"/>
      <c r="D33" s="75">
        <v>24</v>
      </c>
      <c r="E33" s="76">
        <v>5630</v>
      </c>
      <c r="F33" s="77">
        <f>E33/$E$21*100</f>
        <v>0.38144458416442634</v>
      </c>
      <c r="H33" s="87"/>
      <c r="I33" s="33"/>
      <c r="J33" s="33"/>
      <c r="K33" s="33"/>
    </row>
    <row r="34" spans="1:11" x14ac:dyDescent="0.25">
      <c r="A34" s="78"/>
      <c r="B34" s="79"/>
      <c r="C34" s="79"/>
      <c r="D34" s="80"/>
      <c r="E34" s="81"/>
      <c r="F34" s="82"/>
      <c r="H34" s="33"/>
      <c r="I34" s="33"/>
      <c r="J34" s="33"/>
      <c r="K34" s="33"/>
    </row>
    <row r="35" spans="1:11" x14ac:dyDescent="0.25">
      <c r="A35" s="78"/>
      <c r="B35" s="79"/>
      <c r="C35" s="79"/>
      <c r="D35" s="80"/>
      <c r="E35" s="81"/>
      <c r="F35" s="82"/>
    </row>
    <row r="36" spans="1:11" ht="15.6" x14ac:dyDescent="0.25">
      <c r="A36" s="83" t="s">
        <v>33</v>
      </c>
      <c r="B36" s="84"/>
      <c r="C36" s="84"/>
      <c r="D36" s="84"/>
      <c r="E36" s="84"/>
      <c r="F36" s="84"/>
    </row>
    <row r="37" spans="1:11" ht="13.8" thickBot="1" x14ac:dyDescent="0.3">
      <c r="B37" s="85"/>
      <c r="C37" s="85"/>
      <c r="D37" s="86"/>
      <c r="E37" s="87"/>
      <c r="F37" s="88"/>
    </row>
    <row r="38" spans="1:11" x14ac:dyDescent="0.25">
      <c r="A38" s="115" t="s">
        <v>34</v>
      </c>
      <c r="B38" s="118" t="s">
        <v>16</v>
      </c>
      <c r="C38" s="121" t="s">
        <v>35</v>
      </c>
      <c r="D38" s="122"/>
      <c r="E38" s="121" t="s">
        <v>36</v>
      </c>
      <c r="F38" s="122"/>
    </row>
    <row r="39" spans="1:11" x14ac:dyDescent="0.25">
      <c r="A39" s="116"/>
      <c r="B39" s="11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11" ht="13.8" thickBot="1" x14ac:dyDescent="0.3">
      <c r="A40" s="117"/>
      <c r="B40" s="120"/>
      <c r="C40" s="123" t="s">
        <v>49</v>
      </c>
      <c r="D40" s="123"/>
      <c r="E40" s="123"/>
      <c r="F40" s="124"/>
    </row>
    <row r="41" spans="1:11" x14ac:dyDescent="0.25">
      <c r="A41" s="91" t="s">
        <v>39</v>
      </c>
      <c r="B41" s="92">
        <v>1</v>
      </c>
      <c r="C41" s="93">
        <v>10934037</v>
      </c>
      <c r="D41" s="94">
        <v>9536826</v>
      </c>
      <c r="E41" s="93">
        <v>12084969.6</v>
      </c>
      <c r="F41" s="95">
        <v>10540815</v>
      </c>
    </row>
    <row r="42" spans="1:11" x14ac:dyDescent="0.25">
      <c r="A42" s="78"/>
      <c r="B42" s="85"/>
      <c r="C42" s="96"/>
      <c r="D42" s="96"/>
      <c r="E42" s="96"/>
      <c r="F42" s="96"/>
    </row>
    <row r="43" spans="1:11" x14ac:dyDescent="0.25">
      <c r="A43" s="78"/>
      <c r="B43" s="85"/>
      <c r="C43" s="85"/>
      <c r="D43" s="86"/>
      <c r="E43" s="87"/>
      <c r="F43" s="88"/>
    </row>
    <row r="44" spans="1:11" ht="15.6" x14ac:dyDescent="0.25">
      <c r="A44" s="83" t="s">
        <v>40</v>
      </c>
      <c r="B44" s="85"/>
      <c r="C44" s="85"/>
      <c r="D44" s="86"/>
      <c r="E44" s="87"/>
      <c r="F44" s="88"/>
    </row>
    <row r="45" spans="1:11" ht="13.8" thickBot="1" x14ac:dyDescent="0.3">
      <c r="A45" s="78"/>
      <c r="B45" s="85"/>
      <c r="C45" s="97"/>
      <c r="D45" s="97"/>
    </row>
    <row r="46" spans="1:11" x14ac:dyDescent="0.25">
      <c r="A46" s="125" t="s">
        <v>34</v>
      </c>
      <c r="B46" s="127" t="s">
        <v>16</v>
      </c>
      <c r="C46" s="128" t="s">
        <v>41</v>
      </c>
      <c r="D46" s="129"/>
      <c r="E46" s="98"/>
      <c r="F46" s="98"/>
    </row>
    <row r="47" spans="1:11" ht="13.8" thickBot="1" x14ac:dyDescent="0.3">
      <c r="A47" s="126"/>
      <c r="B47" s="120"/>
      <c r="C47" s="99" t="s">
        <v>42</v>
      </c>
      <c r="D47" s="100">
        <v>43982</v>
      </c>
      <c r="E47" s="33"/>
      <c r="F47" s="98"/>
    </row>
    <row r="48" spans="1:11" x14ac:dyDescent="0.25">
      <c r="A48" s="91" t="s">
        <v>39</v>
      </c>
      <c r="B48" s="58">
        <v>1</v>
      </c>
      <c r="C48" s="130">
        <v>1440615157</v>
      </c>
      <c r="D48" s="131"/>
      <c r="E48" s="101"/>
      <c r="F48" s="101"/>
    </row>
    <row r="49" spans="1:6" x14ac:dyDescent="0.25">
      <c r="A49" s="78"/>
      <c r="B49" s="85"/>
      <c r="C49" s="85"/>
      <c r="D49" s="102"/>
      <c r="E49" s="87"/>
      <c r="F49" s="88"/>
    </row>
    <row r="50" spans="1:6" x14ac:dyDescent="0.25">
      <c r="A50" s="78"/>
      <c r="B50" s="85"/>
      <c r="C50" s="85"/>
      <c r="D50" s="102"/>
      <c r="E50" s="87"/>
      <c r="F50" s="88"/>
    </row>
    <row r="51" spans="1:6" x14ac:dyDescent="0.25">
      <c r="A51" s="78"/>
      <c r="B51" s="85"/>
      <c r="C51" s="85"/>
      <c r="D51" s="86"/>
      <c r="E51" s="87"/>
      <c r="F51" s="88"/>
    </row>
    <row r="52" spans="1:6" ht="52.8" x14ac:dyDescent="0.3">
      <c r="A52" s="103" t="s">
        <v>43</v>
      </c>
      <c r="B52" s="104"/>
      <c r="C52" s="104"/>
      <c r="D52" s="105"/>
      <c r="E52" s="105"/>
      <c r="F52" s="106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52"/>
  <sheetViews>
    <sheetView workbookViewId="0">
      <selection activeCell="K36" sqref="K3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47</v>
      </c>
      <c r="B8" s="113" t="s">
        <v>39</v>
      </c>
      <c r="C8" s="14"/>
      <c r="D8" s="15"/>
      <c r="E8" s="16"/>
      <c r="F8" s="17"/>
    </row>
    <row r="9" spans="1:6" x14ac:dyDescent="0.25">
      <c r="A9" s="12"/>
      <c r="B9" s="112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ht="15.6" x14ac:dyDescent="0.25">
      <c r="A17" s="38" t="s">
        <v>14</v>
      </c>
      <c r="B17" s="39"/>
      <c r="C17" s="39"/>
      <c r="D17" s="40"/>
      <c r="E17" s="40"/>
      <c r="F17" s="40"/>
    </row>
    <row r="18" spans="1:11" ht="13.8" thickBot="1" x14ac:dyDescent="0.3">
      <c r="A18" s="41"/>
      <c r="B18" s="41"/>
      <c r="C18" s="41"/>
      <c r="D18" s="42"/>
      <c r="E18" s="42"/>
      <c r="F18" s="42"/>
    </row>
    <row r="19" spans="1:11" ht="39.6" x14ac:dyDescent="0.3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11" ht="13.8" thickBot="1" x14ac:dyDescent="0.3">
      <c r="A20" s="49"/>
      <c r="B20" s="50"/>
      <c r="C20" s="51"/>
      <c r="D20" s="52"/>
      <c r="E20" s="53" t="s">
        <v>19</v>
      </c>
      <c r="F20" s="54">
        <v>44012</v>
      </c>
      <c r="G20" s="55"/>
      <c r="H20" s="33"/>
      <c r="I20" s="33"/>
      <c r="J20" s="33"/>
      <c r="K20" s="33"/>
    </row>
    <row r="21" spans="1:11" x14ac:dyDescent="0.25">
      <c r="A21" s="56" t="s">
        <v>20</v>
      </c>
      <c r="B21" s="57"/>
      <c r="C21" s="57"/>
      <c r="D21" s="58">
        <v>1</v>
      </c>
      <c r="E21" s="59">
        <f>+E22+E25+E28+E33</f>
        <v>1510824</v>
      </c>
      <c r="F21" s="60">
        <f>+F22+F25+F28+F33</f>
        <v>100</v>
      </c>
      <c r="H21" s="107"/>
      <c r="I21" s="33"/>
      <c r="J21" s="33"/>
      <c r="K21" s="33"/>
    </row>
    <row r="22" spans="1:11" x14ac:dyDescent="0.25">
      <c r="A22" s="61" t="s">
        <v>21</v>
      </c>
      <c r="B22" s="62"/>
      <c r="C22" s="62"/>
      <c r="D22" s="63">
        <v>3</v>
      </c>
      <c r="E22" s="64">
        <f>E23+E24</f>
        <v>99546</v>
      </c>
      <c r="F22" s="65">
        <f>+F23+F24</f>
        <v>6.5888548235929534</v>
      </c>
      <c r="H22" s="87"/>
      <c r="I22" s="33"/>
      <c r="J22" s="33"/>
      <c r="K22" s="33"/>
    </row>
    <row r="23" spans="1:11" x14ac:dyDescent="0.25">
      <c r="A23" s="66" t="s">
        <v>22</v>
      </c>
      <c r="B23" s="67"/>
      <c r="C23" s="67"/>
      <c r="D23" s="63">
        <v>4</v>
      </c>
      <c r="E23" s="64">
        <v>73546</v>
      </c>
      <c r="F23" s="65">
        <f>(E23/E21)*100</f>
        <v>4.8679396144090905</v>
      </c>
      <c r="H23" s="87"/>
      <c r="I23" s="33"/>
      <c r="J23" s="33"/>
      <c r="K23" s="33"/>
    </row>
    <row r="24" spans="1:11" x14ac:dyDescent="0.25">
      <c r="A24" s="66" t="s">
        <v>23</v>
      </c>
      <c r="B24" s="67"/>
      <c r="C24" s="67"/>
      <c r="D24" s="63">
        <v>5</v>
      </c>
      <c r="E24" s="64">
        <v>26000</v>
      </c>
      <c r="F24" s="65">
        <f>(E24/E21)*100</f>
        <v>1.7209152091838624</v>
      </c>
      <c r="H24" s="87"/>
      <c r="I24" s="33"/>
      <c r="J24" s="33"/>
      <c r="K24" s="33"/>
    </row>
    <row r="25" spans="1:11" hidden="1" x14ac:dyDescent="0.25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+F26+F27</f>
        <v>0</v>
      </c>
      <c r="H25" s="87"/>
      <c r="I25" s="33"/>
      <c r="J25" s="33"/>
      <c r="K25" s="33"/>
    </row>
    <row r="26" spans="1:11" hidden="1" x14ac:dyDescent="0.25">
      <c r="A26" s="66" t="s">
        <v>25</v>
      </c>
      <c r="B26" s="67"/>
      <c r="C26" s="67"/>
      <c r="D26" s="63">
        <v>10</v>
      </c>
      <c r="E26" s="64">
        <v>0</v>
      </c>
      <c r="F26" s="65">
        <f>E26/$E$21*100</f>
        <v>0</v>
      </c>
      <c r="H26" s="87"/>
      <c r="I26" s="33"/>
      <c r="J26" s="33"/>
      <c r="K26" s="33"/>
    </row>
    <row r="27" spans="1:11" hidden="1" x14ac:dyDescent="0.25">
      <c r="A27" s="66" t="s">
        <v>26</v>
      </c>
      <c r="B27" s="67"/>
      <c r="C27" s="67"/>
      <c r="D27" s="63">
        <v>11</v>
      </c>
      <c r="E27" s="64">
        <v>0</v>
      </c>
      <c r="F27" s="65">
        <f>E27/$E$21*100</f>
        <v>0</v>
      </c>
      <c r="H27" s="87"/>
      <c r="I27" s="33"/>
      <c r="J27" s="33"/>
      <c r="K27" s="33"/>
    </row>
    <row r="28" spans="1:11" x14ac:dyDescent="0.25">
      <c r="A28" s="61" t="s">
        <v>27</v>
      </c>
      <c r="B28" s="67"/>
      <c r="C28" s="67"/>
      <c r="D28" s="63">
        <v>12</v>
      </c>
      <c r="E28" s="64">
        <f>E29+E30</f>
        <v>1400275</v>
      </c>
      <c r="F28" s="65">
        <f>+F29+F30+F31</f>
        <v>92.682867097689737</v>
      </c>
      <c r="H28" s="87"/>
      <c r="I28" s="33"/>
      <c r="J28" s="33"/>
      <c r="K28" s="33"/>
    </row>
    <row r="29" spans="1:11" hidden="1" x14ac:dyDescent="0.25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  <c r="H29" s="87"/>
      <c r="I29" s="33"/>
      <c r="J29" s="33"/>
      <c r="K29" s="33"/>
    </row>
    <row r="30" spans="1:11" x14ac:dyDescent="0.25">
      <c r="A30" s="66" t="s">
        <v>29</v>
      </c>
      <c r="B30" s="67"/>
      <c r="C30" s="67"/>
      <c r="D30" s="63">
        <v>14</v>
      </c>
      <c r="E30" s="64">
        <v>1400275</v>
      </c>
      <c r="F30" s="65">
        <f>E30/$E$21*100</f>
        <v>92.682867097689737</v>
      </c>
      <c r="H30" s="87"/>
      <c r="I30" s="33"/>
      <c r="J30" s="33"/>
      <c r="K30" s="33"/>
    </row>
    <row r="31" spans="1:11" hidden="1" x14ac:dyDescent="0.25">
      <c r="A31" s="66" t="s">
        <v>30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  <c r="H31" s="87"/>
      <c r="I31" s="33"/>
      <c r="J31" s="33"/>
      <c r="K31" s="33"/>
    </row>
    <row r="32" spans="1:11" hidden="1" x14ac:dyDescent="0.25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  <c r="H32" s="87"/>
      <c r="I32" s="33"/>
      <c r="J32" s="33"/>
      <c r="K32" s="33"/>
    </row>
    <row r="33" spans="1:11" ht="13.8" thickBot="1" x14ac:dyDescent="0.3">
      <c r="A33" s="73" t="s">
        <v>32</v>
      </c>
      <c r="B33" s="74"/>
      <c r="C33" s="74"/>
      <c r="D33" s="75">
        <v>24</v>
      </c>
      <c r="E33" s="76">
        <v>11003</v>
      </c>
      <c r="F33" s="77">
        <f>E33/$E$21*100</f>
        <v>0.72827807871730921</v>
      </c>
      <c r="H33" s="87"/>
      <c r="I33" s="33"/>
      <c r="J33" s="33"/>
      <c r="K33" s="33"/>
    </row>
    <row r="34" spans="1:11" x14ac:dyDescent="0.25">
      <c r="A34" s="78"/>
      <c r="B34" s="79"/>
      <c r="C34" s="79"/>
      <c r="D34" s="80"/>
      <c r="E34" s="81"/>
      <c r="F34" s="82"/>
      <c r="H34" s="33"/>
      <c r="I34" s="33"/>
      <c r="J34" s="33"/>
      <c r="K34" s="33"/>
    </row>
    <row r="35" spans="1:11" x14ac:dyDescent="0.25">
      <c r="A35" s="78"/>
      <c r="B35" s="79"/>
      <c r="C35" s="79"/>
      <c r="D35" s="80"/>
      <c r="E35" s="81"/>
      <c r="F35" s="82"/>
    </row>
    <row r="36" spans="1:11" ht="15.6" x14ac:dyDescent="0.25">
      <c r="A36" s="83" t="s">
        <v>33</v>
      </c>
      <c r="B36" s="84"/>
      <c r="C36" s="84"/>
      <c r="D36" s="84"/>
      <c r="E36" s="84"/>
      <c r="F36" s="84"/>
    </row>
    <row r="37" spans="1:11" ht="13.8" thickBot="1" x14ac:dyDescent="0.3">
      <c r="B37" s="85"/>
      <c r="C37" s="85"/>
      <c r="D37" s="86"/>
      <c r="E37" s="87"/>
      <c r="F37" s="88"/>
    </row>
    <row r="38" spans="1:11" x14ac:dyDescent="0.25">
      <c r="A38" s="115" t="s">
        <v>34</v>
      </c>
      <c r="B38" s="118" t="s">
        <v>16</v>
      </c>
      <c r="C38" s="121" t="s">
        <v>35</v>
      </c>
      <c r="D38" s="122"/>
      <c r="E38" s="121" t="s">
        <v>36</v>
      </c>
      <c r="F38" s="122"/>
    </row>
    <row r="39" spans="1:11" x14ac:dyDescent="0.25">
      <c r="A39" s="116"/>
      <c r="B39" s="11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11" ht="13.8" thickBot="1" x14ac:dyDescent="0.3">
      <c r="A40" s="117"/>
      <c r="B40" s="120"/>
      <c r="C40" s="123" t="s">
        <v>50</v>
      </c>
      <c r="D40" s="123"/>
      <c r="E40" s="123"/>
      <c r="F40" s="124"/>
    </row>
    <row r="41" spans="1:11" x14ac:dyDescent="0.25">
      <c r="A41" s="91" t="s">
        <v>39</v>
      </c>
      <c r="B41" s="92">
        <v>1</v>
      </c>
      <c r="C41" s="93">
        <v>40660309</v>
      </c>
      <c r="D41" s="94">
        <v>7328395</v>
      </c>
      <c r="E41" s="93">
        <v>45637357</v>
      </c>
      <c r="F41" s="95">
        <v>8219373</v>
      </c>
    </row>
    <row r="42" spans="1:11" x14ac:dyDescent="0.25">
      <c r="A42" s="78"/>
      <c r="B42" s="85"/>
      <c r="C42" s="96"/>
      <c r="D42" s="96"/>
      <c r="E42" s="96"/>
      <c r="F42" s="96"/>
    </row>
    <row r="43" spans="1:11" x14ac:dyDescent="0.25">
      <c r="A43" s="78"/>
      <c r="B43" s="85"/>
      <c r="C43" s="85"/>
      <c r="D43" s="86"/>
      <c r="E43" s="87"/>
      <c r="F43" s="88"/>
    </row>
    <row r="44" spans="1:11" ht="15.6" x14ac:dyDescent="0.25">
      <c r="A44" s="83" t="s">
        <v>40</v>
      </c>
      <c r="B44" s="85"/>
      <c r="C44" s="85"/>
      <c r="D44" s="86"/>
      <c r="E44" s="87"/>
      <c r="F44" s="88"/>
    </row>
    <row r="45" spans="1:11" ht="13.8" thickBot="1" x14ac:dyDescent="0.3">
      <c r="A45" s="78"/>
      <c r="B45" s="85"/>
      <c r="C45" s="97"/>
      <c r="D45" s="97"/>
    </row>
    <row r="46" spans="1:11" x14ac:dyDescent="0.25">
      <c r="A46" s="125" t="s">
        <v>34</v>
      </c>
      <c r="B46" s="127" t="s">
        <v>16</v>
      </c>
      <c r="C46" s="128" t="s">
        <v>41</v>
      </c>
      <c r="D46" s="129"/>
      <c r="E46" s="98"/>
      <c r="F46" s="98"/>
    </row>
    <row r="47" spans="1:11" ht="13.8" thickBot="1" x14ac:dyDescent="0.3">
      <c r="A47" s="126"/>
      <c r="B47" s="120"/>
      <c r="C47" s="99" t="s">
        <v>42</v>
      </c>
      <c r="D47" s="100">
        <v>44012</v>
      </c>
      <c r="E47" s="33"/>
      <c r="F47" s="98"/>
    </row>
    <row r="48" spans="1:11" x14ac:dyDescent="0.25">
      <c r="A48" s="91" t="s">
        <v>39</v>
      </c>
      <c r="B48" s="58">
        <v>1</v>
      </c>
      <c r="C48" s="130">
        <v>1475004373</v>
      </c>
      <c r="D48" s="131"/>
      <c r="E48" s="101"/>
      <c r="F48" s="101"/>
    </row>
    <row r="49" spans="1:6" x14ac:dyDescent="0.25">
      <c r="A49" s="78"/>
      <c r="B49" s="85"/>
      <c r="C49" s="85"/>
      <c r="D49" s="102"/>
      <c r="E49" s="87"/>
      <c r="F49" s="88"/>
    </row>
    <row r="50" spans="1:6" x14ac:dyDescent="0.25">
      <c r="A50" s="78"/>
      <c r="B50" s="85"/>
      <c r="C50" s="85"/>
      <c r="D50" s="102"/>
      <c r="E50" s="87"/>
      <c r="F50" s="88"/>
    </row>
    <row r="51" spans="1:6" x14ac:dyDescent="0.25">
      <c r="A51" s="78"/>
      <c r="B51" s="85"/>
      <c r="C51" s="85"/>
      <c r="D51" s="86"/>
      <c r="E51" s="87"/>
      <c r="F51" s="88"/>
    </row>
    <row r="52" spans="1:6" ht="52.8" x14ac:dyDescent="0.3">
      <c r="A52" s="103" t="s">
        <v>43</v>
      </c>
      <c r="B52" s="104"/>
      <c r="C52" s="104"/>
      <c r="D52" s="105"/>
      <c r="E52" s="105"/>
      <c r="F52" s="106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52"/>
  <sheetViews>
    <sheetView workbookViewId="0">
      <selection activeCell="E34" sqref="E3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47</v>
      </c>
      <c r="B8" s="113" t="s">
        <v>39</v>
      </c>
      <c r="C8" s="14"/>
      <c r="D8" s="15"/>
      <c r="E8" s="16"/>
      <c r="F8" s="17"/>
    </row>
    <row r="9" spans="1:6" x14ac:dyDescent="0.25">
      <c r="A9" s="12"/>
      <c r="B9" s="112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ht="15.6" x14ac:dyDescent="0.25">
      <c r="A17" s="38" t="s">
        <v>14</v>
      </c>
      <c r="B17" s="39"/>
      <c r="C17" s="39"/>
      <c r="D17" s="40"/>
      <c r="E17" s="40"/>
      <c r="F17" s="40"/>
    </row>
    <row r="18" spans="1:11" ht="13.8" thickBot="1" x14ac:dyDescent="0.3">
      <c r="A18" s="41"/>
      <c r="B18" s="41"/>
      <c r="C18" s="41"/>
      <c r="D18" s="42"/>
      <c r="E18" s="42"/>
      <c r="F18" s="42"/>
    </row>
    <row r="19" spans="1:11" ht="39.6" x14ac:dyDescent="0.3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11" ht="13.8" thickBot="1" x14ac:dyDescent="0.3">
      <c r="A20" s="49"/>
      <c r="B20" s="50"/>
      <c r="C20" s="51"/>
      <c r="D20" s="52"/>
      <c r="E20" s="53" t="s">
        <v>19</v>
      </c>
      <c r="F20" s="54">
        <v>44043</v>
      </c>
      <c r="G20" s="55"/>
      <c r="H20" s="33"/>
      <c r="I20" s="33"/>
      <c r="J20" s="33"/>
      <c r="K20" s="33"/>
    </row>
    <row r="21" spans="1:11" x14ac:dyDescent="0.25">
      <c r="A21" s="56" t="s">
        <v>20</v>
      </c>
      <c r="B21" s="57"/>
      <c r="C21" s="57"/>
      <c r="D21" s="58">
        <v>1</v>
      </c>
      <c r="E21" s="59">
        <f>+E22+E25+E28+E33</f>
        <v>1507780</v>
      </c>
      <c r="F21" s="60">
        <f>+F22+F25+F28+F33</f>
        <v>100</v>
      </c>
      <c r="H21" s="107"/>
      <c r="I21" s="33"/>
      <c r="J21" s="33"/>
      <c r="K21" s="33"/>
    </row>
    <row r="22" spans="1:11" x14ac:dyDescent="0.25">
      <c r="A22" s="61" t="s">
        <v>21</v>
      </c>
      <c r="B22" s="62"/>
      <c r="C22" s="62"/>
      <c r="D22" s="63">
        <v>3</v>
      </c>
      <c r="E22" s="64">
        <f>E23+E24</f>
        <v>120773</v>
      </c>
      <c r="F22" s="65">
        <f>+F23+F24</f>
        <v>8.009988194564194</v>
      </c>
      <c r="H22" s="87"/>
      <c r="I22" s="33"/>
      <c r="J22" s="33"/>
      <c r="K22" s="33"/>
    </row>
    <row r="23" spans="1:11" x14ac:dyDescent="0.25">
      <c r="A23" s="66" t="s">
        <v>22</v>
      </c>
      <c r="B23" s="67"/>
      <c r="C23" s="67"/>
      <c r="D23" s="63">
        <v>4</v>
      </c>
      <c r="E23" s="64">
        <v>105373</v>
      </c>
      <c r="F23" s="65">
        <f>(E23/E21)*100</f>
        <v>6.9886190293013577</v>
      </c>
      <c r="H23" s="87"/>
      <c r="I23" s="33"/>
      <c r="J23" s="33"/>
      <c r="K23" s="33"/>
    </row>
    <row r="24" spans="1:11" x14ac:dyDescent="0.25">
      <c r="A24" s="66" t="s">
        <v>23</v>
      </c>
      <c r="B24" s="67"/>
      <c r="C24" s="67"/>
      <c r="D24" s="63">
        <v>5</v>
      </c>
      <c r="E24" s="64">
        <v>15400</v>
      </c>
      <c r="F24" s="65">
        <f>(E24/E21)*100</f>
        <v>1.0213691652628367</v>
      </c>
      <c r="H24" s="87"/>
      <c r="I24" s="33"/>
      <c r="J24" s="33"/>
      <c r="K24" s="33"/>
    </row>
    <row r="25" spans="1:11" hidden="1" x14ac:dyDescent="0.25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+F26+F27</f>
        <v>0</v>
      </c>
      <c r="H25" s="87"/>
      <c r="I25" s="33"/>
      <c r="J25" s="33"/>
      <c r="K25" s="33"/>
    </row>
    <row r="26" spans="1:11" hidden="1" x14ac:dyDescent="0.25">
      <c r="A26" s="66" t="s">
        <v>25</v>
      </c>
      <c r="B26" s="67"/>
      <c r="C26" s="67"/>
      <c r="D26" s="63">
        <v>10</v>
      </c>
      <c r="E26" s="64">
        <v>0</v>
      </c>
      <c r="F26" s="65">
        <f>E26/$E$21*100</f>
        <v>0</v>
      </c>
      <c r="H26" s="87"/>
      <c r="I26" s="33"/>
      <c r="J26" s="33"/>
      <c r="K26" s="33"/>
    </row>
    <row r="27" spans="1:11" hidden="1" x14ac:dyDescent="0.25">
      <c r="A27" s="66" t="s">
        <v>26</v>
      </c>
      <c r="B27" s="67"/>
      <c r="C27" s="67"/>
      <c r="D27" s="63">
        <v>11</v>
      </c>
      <c r="E27" s="64">
        <v>0</v>
      </c>
      <c r="F27" s="65">
        <f>E27/$E$21*100</f>
        <v>0</v>
      </c>
      <c r="H27" s="87"/>
      <c r="I27" s="33"/>
      <c r="J27" s="33"/>
      <c r="K27" s="33"/>
    </row>
    <row r="28" spans="1:11" x14ac:dyDescent="0.25">
      <c r="A28" s="61" t="s">
        <v>27</v>
      </c>
      <c r="B28" s="67"/>
      <c r="C28" s="67"/>
      <c r="D28" s="63">
        <v>12</v>
      </c>
      <c r="E28" s="64">
        <f>E29+E30</f>
        <v>1374091</v>
      </c>
      <c r="F28" s="65">
        <f>+F29+F30+F31</f>
        <v>91.133388160076407</v>
      </c>
      <c r="H28" s="87"/>
      <c r="I28" s="33"/>
      <c r="J28" s="33"/>
      <c r="K28" s="33"/>
    </row>
    <row r="29" spans="1:11" hidden="1" x14ac:dyDescent="0.25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  <c r="H29" s="87"/>
      <c r="I29" s="33"/>
      <c r="J29" s="33"/>
      <c r="K29" s="33"/>
    </row>
    <row r="30" spans="1:11" x14ac:dyDescent="0.25">
      <c r="A30" s="66" t="s">
        <v>29</v>
      </c>
      <c r="B30" s="67"/>
      <c r="C30" s="67"/>
      <c r="D30" s="63">
        <v>14</v>
      </c>
      <c r="E30" s="64">
        <v>1374091</v>
      </c>
      <c r="F30" s="65">
        <f>E30/$E$21*100</f>
        <v>91.133388160076407</v>
      </c>
      <c r="H30" s="87"/>
      <c r="I30" s="33"/>
      <c r="J30" s="33"/>
      <c r="K30" s="33"/>
    </row>
    <row r="31" spans="1:11" hidden="1" x14ac:dyDescent="0.25">
      <c r="A31" s="66" t="s">
        <v>30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  <c r="H31" s="87"/>
      <c r="I31" s="33"/>
      <c r="J31" s="33"/>
      <c r="K31" s="33"/>
    </row>
    <row r="32" spans="1:11" hidden="1" x14ac:dyDescent="0.25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  <c r="H32" s="87"/>
      <c r="I32" s="33"/>
      <c r="J32" s="33"/>
      <c r="K32" s="33"/>
    </row>
    <row r="33" spans="1:11" ht="13.8" thickBot="1" x14ac:dyDescent="0.3">
      <c r="A33" s="73" t="s">
        <v>32</v>
      </c>
      <c r="B33" s="74"/>
      <c r="C33" s="74"/>
      <c r="D33" s="75">
        <v>24</v>
      </c>
      <c r="E33" s="76">
        <v>12916</v>
      </c>
      <c r="F33" s="77">
        <f>E33/$E$21*100</f>
        <v>0.8566236453594025</v>
      </c>
      <c r="H33" s="87"/>
      <c r="I33" s="33"/>
      <c r="J33" s="33"/>
      <c r="K33" s="33"/>
    </row>
    <row r="34" spans="1:11" x14ac:dyDescent="0.25">
      <c r="A34" s="78"/>
      <c r="B34" s="79"/>
      <c r="C34" s="79"/>
      <c r="D34" s="80"/>
      <c r="E34" s="81"/>
      <c r="F34" s="82"/>
      <c r="H34" s="33"/>
      <c r="I34" s="33"/>
      <c r="J34" s="33"/>
      <c r="K34" s="33"/>
    </row>
    <row r="35" spans="1:11" x14ac:dyDescent="0.25">
      <c r="A35" s="78"/>
      <c r="B35" s="79"/>
      <c r="C35" s="79"/>
      <c r="D35" s="80"/>
      <c r="E35" s="81"/>
      <c r="F35" s="82"/>
    </row>
    <row r="36" spans="1:11" ht="15.6" x14ac:dyDescent="0.25">
      <c r="A36" s="83" t="s">
        <v>33</v>
      </c>
      <c r="B36" s="84"/>
      <c r="C36" s="84"/>
      <c r="D36" s="84"/>
      <c r="E36" s="84"/>
      <c r="F36" s="84"/>
    </row>
    <row r="37" spans="1:11" ht="13.8" thickBot="1" x14ac:dyDescent="0.3">
      <c r="B37" s="85"/>
      <c r="C37" s="85"/>
      <c r="D37" s="86"/>
      <c r="E37" s="87"/>
      <c r="F37" s="88"/>
    </row>
    <row r="38" spans="1:11" x14ac:dyDescent="0.25">
      <c r="A38" s="115" t="s">
        <v>34</v>
      </c>
      <c r="B38" s="118" t="s">
        <v>16</v>
      </c>
      <c r="C38" s="121" t="s">
        <v>35</v>
      </c>
      <c r="D38" s="122"/>
      <c r="E38" s="121" t="s">
        <v>36</v>
      </c>
      <c r="F38" s="122"/>
    </row>
    <row r="39" spans="1:11" x14ac:dyDescent="0.25">
      <c r="A39" s="116"/>
      <c r="B39" s="11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11" ht="13.8" thickBot="1" x14ac:dyDescent="0.3">
      <c r="A40" s="117"/>
      <c r="B40" s="120"/>
      <c r="C40" s="123" t="s">
        <v>51</v>
      </c>
      <c r="D40" s="123"/>
      <c r="E40" s="123"/>
      <c r="F40" s="124"/>
    </row>
    <row r="41" spans="1:11" x14ac:dyDescent="0.25">
      <c r="A41" s="91" t="s">
        <v>39</v>
      </c>
      <c r="B41" s="92">
        <v>1</v>
      </c>
      <c r="C41" s="93">
        <v>29953515</v>
      </c>
      <c r="D41" s="94">
        <v>11530825</v>
      </c>
      <c r="E41" s="93">
        <v>33806514</v>
      </c>
      <c r="F41" s="95">
        <v>12987207</v>
      </c>
    </row>
    <row r="42" spans="1:11" x14ac:dyDescent="0.25">
      <c r="A42" s="78"/>
      <c r="B42" s="85"/>
      <c r="C42" s="96"/>
      <c r="D42" s="96"/>
      <c r="E42" s="96"/>
      <c r="F42" s="96"/>
    </row>
    <row r="43" spans="1:11" x14ac:dyDescent="0.25">
      <c r="A43" s="78"/>
      <c r="B43" s="85"/>
      <c r="C43" s="85"/>
      <c r="D43" s="86"/>
      <c r="E43" s="87"/>
      <c r="F43" s="88"/>
    </row>
    <row r="44" spans="1:11" ht="15.6" x14ac:dyDescent="0.25">
      <c r="A44" s="83" t="s">
        <v>40</v>
      </c>
      <c r="B44" s="85"/>
      <c r="C44" s="85"/>
      <c r="D44" s="86"/>
      <c r="E44" s="87"/>
      <c r="F44" s="88"/>
    </row>
    <row r="45" spans="1:11" ht="13.8" thickBot="1" x14ac:dyDescent="0.3">
      <c r="A45" s="78"/>
      <c r="B45" s="85"/>
      <c r="C45" s="97"/>
      <c r="D45" s="97"/>
    </row>
    <row r="46" spans="1:11" x14ac:dyDescent="0.25">
      <c r="A46" s="125" t="s">
        <v>34</v>
      </c>
      <c r="B46" s="127" t="s">
        <v>16</v>
      </c>
      <c r="C46" s="128" t="s">
        <v>41</v>
      </c>
      <c r="D46" s="129"/>
      <c r="E46" s="98"/>
      <c r="F46" s="98"/>
    </row>
    <row r="47" spans="1:11" ht="13.8" thickBot="1" x14ac:dyDescent="0.3">
      <c r="A47" s="126"/>
      <c r="B47" s="120"/>
      <c r="C47" s="99" t="s">
        <v>42</v>
      </c>
      <c r="D47" s="100">
        <f>F20</f>
        <v>44043</v>
      </c>
      <c r="E47" s="33"/>
      <c r="F47" s="98"/>
    </row>
    <row r="48" spans="1:11" x14ac:dyDescent="0.25">
      <c r="A48" s="91" t="s">
        <v>39</v>
      </c>
      <c r="B48" s="58">
        <v>1</v>
      </c>
      <c r="C48" s="130">
        <v>1494535813</v>
      </c>
      <c r="D48" s="131"/>
      <c r="E48" s="101"/>
      <c r="F48" s="101"/>
    </row>
    <row r="49" spans="1:6" x14ac:dyDescent="0.25">
      <c r="A49" s="78"/>
      <c r="B49" s="85"/>
      <c r="C49" s="85"/>
      <c r="D49" s="102"/>
      <c r="E49" s="87"/>
      <c r="F49" s="88"/>
    </row>
    <row r="50" spans="1:6" x14ac:dyDescent="0.25">
      <c r="A50" s="78"/>
      <c r="B50" s="85"/>
      <c r="C50" s="85"/>
      <c r="D50" s="102"/>
      <c r="E50" s="87"/>
      <c r="F50" s="88"/>
    </row>
    <row r="51" spans="1:6" x14ac:dyDescent="0.25">
      <c r="A51" s="78"/>
      <c r="B51" s="85"/>
      <c r="C51" s="85"/>
      <c r="D51" s="86"/>
      <c r="E51" s="87"/>
      <c r="F51" s="88"/>
    </row>
    <row r="52" spans="1:6" ht="52.8" x14ac:dyDescent="0.3">
      <c r="A52" s="103" t="s">
        <v>43</v>
      </c>
      <c r="B52" s="104"/>
      <c r="C52" s="104"/>
      <c r="D52" s="105"/>
      <c r="E52" s="105"/>
      <c r="F52" s="106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52"/>
  <sheetViews>
    <sheetView workbookViewId="0">
      <selection activeCell="H15" sqref="H1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47</v>
      </c>
      <c r="B8" s="113" t="s">
        <v>39</v>
      </c>
      <c r="C8" s="14"/>
      <c r="D8" s="15"/>
      <c r="E8" s="16"/>
      <c r="F8" s="17"/>
    </row>
    <row r="9" spans="1:6" x14ac:dyDescent="0.25">
      <c r="A9" s="12"/>
      <c r="B9" s="112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ht="15.6" x14ac:dyDescent="0.25">
      <c r="A17" s="38" t="s">
        <v>14</v>
      </c>
      <c r="B17" s="39"/>
      <c r="C17" s="39"/>
      <c r="D17" s="40"/>
      <c r="E17" s="40"/>
      <c r="F17" s="40"/>
    </row>
    <row r="18" spans="1:11" ht="13.8" thickBot="1" x14ac:dyDescent="0.3">
      <c r="A18" s="41"/>
      <c r="B18" s="41"/>
      <c r="C18" s="41"/>
      <c r="D18" s="42"/>
      <c r="E18" s="42"/>
      <c r="F18" s="42"/>
    </row>
    <row r="19" spans="1:11" ht="39.6" x14ac:dyDescent="0.3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11" ht="13.8" thickBot="1" x14ac:dyDescent="0.3">
      <c r="A20" s="49"/>
      <c r="B20" s="50"/>
      <c r="C20" s="51"/>
      <c r="D20" s="52"/>
      <c r="E20" s="53" t="s">
        <v>19</v>
      </c>
      <c r="F20" s="54">
        <v>44074</v>
      </c>
      <c r="G20" s="55"/>
      <c r="H20" s="33"/>
      <c r="I20" s="33"/>
      <c r="J20" s="33"/>
      <c r="K20" s="33"/>
    </row>
    <row r="21" spans="1:11" x14ac:dyDescent="0.25">
      <c r="A21" s="56" t="s">
        <v>20</v>
      </c>
      <c r="B21" s="57"/>
      <c r="C21" s="57"/>
      <c r="D21" s="58">
        <v>1</v>
      </c>
      <c r="E21" s="59">
        <f>+E22+E25+E28+E33</f>
        <v>1563803</v>
      </c>
      <c r="F21" s="60">
        <f>+F22+F25+F28+F33</f>
        <v>100</v>
      </c>
      <c r="H21" s="107"/>
      <c r="I21" s="33"/>
      <c r="J21" s="33"/>
      <c r="K21" s="33"/>
    </row>
    <row r="22" spans="1:11" x14ac:dyDescent="0.25">
      <c r="A22" s="61" t="s">
        <v>21</v>
      </c>
      <c r="B22" s="62"/>
      <c r="C22" s="62"/>
      <c r="D22" s="63">
        <v>3</v>
      </c>
      <c r="E22" s="64">
        <f>E23+E24</f>
        <v>110942</v>
      </c>
      <c r="F22" s="65">
        <f>+F23+F24</f>
        <v>7.0943718614173275</v>
      </c>
      <c r="H22" s="87"/>
      <c r="I22" s="33"/>
      <c r="J22" s="33"/>
      <c r="K22" s="33"/>
    </row>
    <row r="23" spans="1:11" x14ac:dyDescent="0.25">
      <c r="A23" s="66" t="s">
        <v>22</v>
      </c>
      <c r="B23" s="67"/>
      <c r="C23" s="67"/>
      <c r="D23" s="63">
        <v>4</v>
      </c>
      <c r="E23" s="64">
        <v>101042</v>
      </c>
      <c r="F23" s="65">
        <f>(E23/E21)*100</f>
        <v>6.4612997928767246</v>
      </c>
      <c r="H23" s="87"/>
      <c r="I23" s="33"/>
      <c r="J23" s="33"/>
      <c r="K23" s="33"/>
    </row>
    <row r="24" spans="1:11" x14ac:dyDescent="0.25">
      <c r="A24" s="66" t="s">
        <v>23</v>
      </c>
      <c r="B24" s="67"/>
      <c r="C24" s="67"/>
      <c r="D24" s="63">
        <v>5</v>
      </c>
      <c r="E24" s="64">
        <v>9900</v>
      </c>
      <c r="F24" s="65">
        <f>(E24/E21)*100</f>
        <v>0.63307206854060261</v>
      </c>
      <c r="H24" s="87"/>
      <c r="I24" s="33"/>
      <c r="J24" s="33"/>
      <c r="K24" s="33"/>
    </row>
    <row r="25" spans="1:11" hidden="1" x14ac:dyDescent="0.25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+F26+F27</f>
        <v>0</v>
      </c>
      <c r="H25" s="87"/>
      <c r="I25" s="33"/>
      <c r="J25" s="33"/>
      <c r="K25" s="33"/>
    </row>
    <row r="26" spans="1:11" hidden="1" x14ac:dyDescent="0.25">
      <c r="A26" s="66" t="s">
        <v>25</v>
      </c>
      <c r="B26" s="67"/>
      <c r="C26" s="67"/>
      <c r="D26" s="63">
        <v>10</v>
      </c>
      <c r="E26" s="64">
        <v>0</v>
      </c>
      <c r="F26" s="65">
        <f>E26/$E$21*100</f>
        <v>0</v>
      </c>
      <c r="H26" s="87"/>
      <c r="I26" s="33"/>
      <c r="J26" s="33"/>
      <c r="K26" s="33"/>
    </row>
    <row r="27" spans="1:11" hidden="1" x14ac:dyDescent="0.25">
      <c r="A27" s="66" t="s">
        <v>26</v>
      </c>
      <c r="B27" s="67"/>
      <c r="C27" s="67"/>
      <c r="D27" s="63">
        <v>11</v>
      </c>
      <c r="E27" s="64">
        <v>0</v>
      </c>
      <c r="F27" s="65">
        <f>E27/$E$21*100</f>
        <v>0</v>
      </c>
      <c r="H27" s="87"/>
      <c r="I27" s="33"/>
      <c r="J27" s="33"/>
      <c r="K27" s="33"/>
    </row>
    <row r="28" spans="1:11" x14ac:dyDescent="0.25">
      <c r="A28" s="61" t="s">
        <v>27</v>
      </c>
      <c r="B28" s="67"/>
      <c r="C28" s="67"/>
      <c r="D28" s="63">
        <v>12</v>
      </c>
      <c r="E28" s="64">
        <f>E29+E30</f>
        <v>1442386</v>
      </c>
      <c r="F28" s="65">
        <f>+F29+F30+F31</f>
        <v>92.235786732727846</v>
      </c>
      <c r="H28" s="87"/>
      <c r="I28" s="33"/>
      <c r="J28" s="33"/>
      <c r="K28" s="33"/>
    </row>
    <row r="29" spans="1:11" hidden="1" x14ac:dyDescent="0.25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  <c r="H29" s="87"/>
      <c r="I29" s="33"/>
      <c r="J29" s="33"/>
      <c r="K29" s="33"/>
    </row>
    <row r="30" spans="1:11" x14ac:dyDescent="0.25">
      <c r="A30" s="66" t="s">
        <v>29</v>
      </c>
      <c r="B30" s="67"/>
      <c r="C30" s="67"/>
      <c r="D30" s="63">
        <v>14</v>
      </c>
      <c r="E30" s="64">
        <v>1442386</v>
      </c>
      <c r="F30" s="65">
        <f>E30/$E$21*100</f>
        <v>92.235786732727846</v>
      </c>
      <c r="H30" s="87"/>
      <c r="I30" s="33"/>
      <c r="J30" s="33"/>
      <c r="K30" s="33"/>
    </row>
    <row r="31" spans="1:11" hidden="1" x14ac:dyDescent="0.25">
      <c r="A31" s="66" t="s">
        <v>30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  <c r="H31" s="87"/>
      <c r="I31" s="33"/>
      <c r="J31" s="33"/>
      <c r="K31" s="33"/>
    </row>
    <row r="32" spans="1:11" hidden="1" x14ac:dyDescent="0.25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  <c r="H32" s="87"/>
      <c r="I32" s="33"/>
      <c r="J32" s="33"/>
      <c r="K32" s="33"/>
    </row>
    <row r="33" spans="1:11" ht="13.8" thickBot="1" x14ac:dyDescent="0.3">
      <c r="A33" s="73" t="s">
        <v>32</v>
      </c>
      <c r="B33" s="74"/>
      <c r="C33" s="74"/>
      <c r="D33" s="75">
        <v>24</v>
      </c>
      <c r="E33" s="76">
        <v>10475</v>
      </c>
      <c r="F33" s="77">
        <f>E33/$E$21*100</f>
        <v>0.66984140585482954</v>
      </c>
      <c r="H33" s="87"/>
      <c r="I33" s="33"/>
      <c r="J33" s="33"/>
      <c r="K33" s="33"/>
    </row>
    <row r="34" spans="1:11" x14ac:dyDescent="0.25">
      <c r="A34" s="78"/>
      <c r="B34" s="79"/>
      <c r="C34" s="79"/>
      <c r="D34" s="80"/>
      <c r="E34" s="81"/>
      <c r="F34" s="82"/>
      <c r="H34" s="33"/>
      <c r="I34" s="33"/>
      <c r="J34" s="33"/>
      <c r="K34" s="33"/>
    </row>
    <row r="35" spans="1:11" x14ac:dyDescent="0.25">
      <c r="A35" s="78"/>
      <c r="B35" s="79"/>
      <c r="C35" s="79"/>
      <c r="D35" s="80"/>
      <c r="E35" s="81"/>
      <c r="F35" s="82"/>
    </row>
    <row r="36" spans="1:11" ht="15.6" x14ac:dyDescent="0.25">
      <c r="A36" s="83" t="s">
        <v>33</v>
      </c>
      <c r="B36" s="84"/>
      <c r="C36" s="84"/>
      <c r="D36" s="84"/>
      <c r="E36" s="84"/>
      <c r="F36" s="84"/>
    </row>
    <row r="37" spans="1:11" ht="13.8" thickBot="1" x14ac:dyDescent="0.3">
      <c r="B37" s="85"/>
      <c r="C37" s="85"/>
      <c r="D37" s="86"/>
      <c r="E37" s="87"/>
      <c r="F37" s="88"/>
    </row>
    <row r="38" spans="1:11" x14ac:dyDescent="0.25">
      <c r="A38" s="115" t="s">
        <v>34</v>
      </c>
      <c r="B38" s="118" t="s">
        <v>16</v>
      </c>
      <c r="C38" s="121" t="s">
        <v>35</v>
      </c>
      <c r="D38" s="122"/>
      <c r="E38" s="121" t="s">
        <v>36</v>
      </c>
      <c r="F38" s="122"/>
    </row>
    <row r="39" spans="1:11" x14ac:dyDescent="0.25">
      <c r="A39" s="116"/>
      <c r="B39" s="11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11" ht="13.8" thickBot="1" x14ac:dyDescent="0.3">
      <c r="A40" s="117"/>
      <c r="B40" s="120"/>
      <c r="C40" s="123" t="s">
        <v>52</v>
      </c>
      <c r="D40" s="123"/>
      <c r="E40" s="123"/>
      <c r="F40" s="124"/>
    </row>
    <row r="41" spans="1:11" x14ac:dyDescent="0.25">
      <c r="A41" s="91" t="s">
        <v>39</v>
      </c>
      <c r="B41" s="92">
        <v>1</v>
      </c>
      <c r="C41" s="93">
        <v>28076931</v>
      </c>
      <c r="D41" s="94">
        <v>12970147</v>
      </c>
      <c r="E41" s="93">
        <v>31672338</v>
      </c>
      <c r="F41" s="95">
        <v>14604157</v>
      </c>
    </row>
    <row r="42" spans="1:11" x14ac:dyDescent="0.25">
      <c r="A42" s="78"/>
      <c r="B42" s="85"/>
      <c r="C42" s="96"/>
      <c r="D42" s="96"/>
      <c r="E42" s="96"/>
      <c r="F42" s="96"/>
    </row>
    <row r="43" spans="1:11" x14ac:dyDescent="0.25">
      <c r="A43" s="78"/>
      <c r="B43" s="85"/>
      <c r="C43" s="85"/>
      <c r="D43" s="86"/>
      <c r="E43" s="87"/>
      <c r="F43" s="88"/>
    </row>
    <row r="44" spans="1:11" ht="15.6" x14ac:dyDescent="0.25">
      <c r="A44" s="83" t="s">
        <v>40</v>
      </c>
      <c r="B44" s="85"/>
      <c r="C44" s="85"/>
      <c r="D44" s="86"/>
      <c r="E44" s="87"/>
      <c r="F44" s="88"/>
    </row>
    <row r="45" spans="1:11" ht="13.8" thickBot="1" x14ac:dyDescent="0.3">
      <c r="A45" s="78"/>
      <c r="B45" s="85"/>
      <c r="C45" s="97"/>
      <c r="D45" s="97"/>
    </row>
    <row r="46" spans="1:11" x14ac:dyDescent="0.25">
      <c r="A46" s="125" t="s">
        <v>34</v>
      </c>
      <c r="B46" s="127" t="s">
        <v>16</v>
      </c>
      <c r="C46" s="128" t="s">
        <v>41</v>
      </c>
      <c r="D46" s="129"/>
      <c r="E46" s="98"/>
      <c r="F46" s="98"/>
    </row>
    <row r="47" spans="1:11" ht="13.8" thickBot="1" x14ac:dyDescent="0.3">
      <c r="A47" s="126"/>
      <c r="B47" s="120"/>
      <c r="C47" s="99" t="s">
        <v>42</v>
      </c>
      <c r="D47" s="100">
        <f>F20</f>
        <v>44074</v>
      </c>
      <c r="E47" s="33"/>
      <c r="F47" s="98"/>
    </row>
    <row r="48" spans="1:11" x14ac:dyDescent="0.25">
      <c r="A48" s="91" t="s">
        <v>39</v>
      </c>
      <c r="B48" s="58">
        <v>1</v>
      </c>
      <c r="C48" s="130">
        <v>1542843077</v>
      </c>
      <c r="D48" s="131"/>
      <c r="E48" s="101"/>
      <c r="F48" s="101"/>
    </row>
    <row r="49" spans="1:6" x14ac:dyDescent="0.25">
      <c r="A49" s="78"/>
      <c r="B49" s="85"/>
      <c r="C49" s="85"/>
      <c r="D49" s="102"/>
      <c r="E49" s="87"/>
      <c r="F49" s="88"/>
    </row>
    <row r="50" spans="1:6" x14ac:dyDescent="0.25">
      <c r="A50" s="78"/>
      <c r="B50" s="85"/>
      <c r="C50" s="85"/>
      <c r="D50" s="102"/>
      <c r="E50" s="87"/>
      <c r="F50" s="88"/>
    </row>
    <row r="51" spans="1:6" x14ac:dyDescent="0.25">
      <c r="A51" s="78"/>
      <c r="B51" s="85"/>
      <c r="C51" s="85"/>
      <c r="D51" s="86"/>
      <c r="E51" s="87"/>
      <c r="F51" s="88"/>
    </row>
    <row r="52" spans="1:6" ht="52.8" x14ac:dyDescent="0.3">
      <c r="A52" s="103" t="s">
        <v>43</v>
      </c>
      <c r="B52" s="104"/>
      <c r="C52" s="104"/>
      <c r="D52" s="105"/>
      <c r="E52" s="105"/>
      <c r="F52" s="106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52"/>
  <sheetViews>
    <sheetView workbookViewId="0">
      <selection activeCell="E15" sqref="E1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47</v>
      </c>
      <c r="B8" s="113" t="s">
        <v>39</v>
      </c>
      <c r="C8" s="14"/>
      <c r="D8" s="15"/>
      <c r="E8" s="16"/>
      <c r="F8" s="17"/>
    </row>
    <row r="9" spans="1:6" x14ac:dyDescent="0.25">
      <c r="A9" s="12"/>
      <c r="B9" s="112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31" t="s">
        <v>13</v>
      </c>
      <c r="B14" s="31"/>
      <c r="C14" s="32"/>
      <c r="D14" s="15"/>
      <c r="E14" s="33"/>
      <c r="F14" s="33"/>
    </row>
    <row r="15" spans="1:6" x14ac:dyDescent="0.25">
      <c r="A15" s="31"/>
      <c r="B15" s="31"/>
      <c r="C15" s="32"/>
      <c r="D15" s="15"/>
      <c r="E15" s="33"/>
      <c r="F15" s="33"/>
    </row>
    <row r="16" spans="1:6" x14ac:dyDescent="0.25">
      <c r="A16" s="12"/>
      <c r="B16" s="13"/>
      <c r="C16" s="15"/>
      <c r="D16" s="15"/>
      <c r="E16" s="33"/>
      <c r="F16" s="34"/>
    </row>
    <row r="17" spans="1:11" ht="15.6" x14ac:dyDescent="0.25">
      <c r="A17" s="38" t="s">
        <v>14</v>
      </c>
      <c r="B17" s="39"/>
      <c r="C17" s="39"/>
      <c r="D17" s="40"/>
      <c r="E17" s="40"/>
      <c r="F17" s="40"/>
    </row>
    <row r="18" spans="1:11" ht="13.8" thickBot="1" x14ac:dyDescent="0.3">
      <c r="A18" s="41"/>
      <c r="B18" s="41"/>
      <c r="C18" s="41"/>
      <c r="D18" s="42"/>
      <c r="E18" s="42"/>
      <c r="F18" s="42"/>
    </row>
    <row r="19" spans="1:11" ht="39.6" x14ac:dyDescent="0.3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11" ht="13.8" thickBot="1" x14ac:dyDescent="0.3">
      <c r="A20" s="49"/>
      <c r="B20" s="50"/>
      <c r="C20" s="51"/>
      <c r="D20" s="52"/>
      <c r="E20" s="53" t="s">
        <v>19</v>
      </c>
      <c r="F20" s="54">
        <v>44104</v>
      </c>
      <c r="G20" s="55"/>
      <c r="H20" s="33"/>
      <c r="I20" s="33"/>
      <c r="J20" s="33"/>
      <c r="K20" s="33"/>
    </row>
    <row r="21" spans="1:11" x14ac:dyDescent="0.25">
      <c r="A21" s="56" t="s">
        <v>20</v>
      </c>
      <c r="B21" s="57"/>
      <c r="C21" s="57"/>
      <c r="D21" s="58">
        <v>1</v>
      </c>
      <c r="E21" s="59">
        <f>+E22+E25+E28+E33</f>
        <v>1642292</v>
      </c>
      <c r="F21" s="60">
        <f>+F22+F25+F28+F33</f>
        <v>100.00000000000001</v>
      </c>
      <c r="H21" s="107"/>
      <c r="I21" s="33"/>
      <c r="J21" s="33"/>
      <c r="K21" s="33"/>
    </row>
    <row r="22" spans="1:11" x14ac:dyDescent="0.25">
      <c r="A22" s="61" t="s">
        <v>21</v>
      </c>
      <c r="B22" s="62"/>
      <c r="C22" s="62"/>
      <c r="D22" s="63">
        <v>3</v>
      </c>
      <c r="E22" s="64">
        <f>E23+E24</f>
        <v>138615</v>
      </c>
      <c r="F22" s="65">
        <f>+F23+F24</f>
        <v>8.4403382589697813</v>
      </c>
      <c r="H22" s="87"/>
      <c r="I22" s="33"/>
      <c r="J22" s="33"/>
      <c r="K22" s="33"/>
    </row>
    <row r="23" spans="1:11" x14ac:dyDescent="0.25">
      <c r="A23" s="66" t="s">
        <v>22</v>
      </c>
      <c r="B23" s="67"/>
      <c r="C23" s="67"/>
      <c r="D23" s="63">
        <v>4</v>
      </c>
      <c r="E23" s="64">
        <v>92115</v>
      </c>
      <c r="F23" s="65">
        <f>(E23/E21)*100</f>
        <v>5.6089294717382785</v>
      </c>
      <c r="H23" s="87"/>
      <c r="I23" s="33"/>
      <c r="J23" s="33"/>
      <c r="K23" s="33"/>
    </row>
    <row r="24" spans="1:11" x14ac:dyDescent="0.25">
      <c r="A24" s="66" t="s">
        <v>23</v>
      </c>
      <c r="B24" s="67"/>
      <c r="C24" s="67"/>
      <c r="D24" s="63">
        <v>5</v>
      </c>
      <c r="E24" s="64">
        <v>46500</v>
      </c>
      <c r="F24" s="65">
        <f>(E24/E21)*100</f>
        <v>2.8314087872315032</v>
      </c>
      <c r="H24" s="87"/>
      <c r="I24" s="33"/>
      <c r="J24" s="33"/>
      <c r="K24" s="33"/>
    </row>
    <row r="25" spans="1:11" hidden="1" x14ac:dyDescent="0.25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+F26+F27</f>
        <v>0</v>
      </c>
      <c r="H25" s="87"/>
      <c r="I25" s="33"/>
      <c r="J25" s="33"/>
      <c r="K25" s="33"/>
    </row>
    <row r="26" spans="1:11" hidden="1" x14ac:dyDescent="0.25">
      <c r="A26" s="66" t="s">
        <v>25</v>
      </c>
      <c r="B26" s="67"/>
      <c r="C26" s="67"/>
      <c r="D26" s="63">
        <v>10</v>
      </c>
      <c r="E26" s="64">
        <v>0</v>
      </c>
      <c r="F26" s="65">
        <f>E26/$E$21*100</f>
        <v>0</v>
      </c>
      <c r="H26" s="87"/>
      <c r="I26" s="33"/>
      <c r="J26" s="33"/>
      <c r="K26" s="33"/>
    </row>
    <row r="27" spans="1:11" hidden="1" x14ac:dyDescent="0.25">
      <c r="A27" s="66" t="s">
        <v>26</v>
      </c>
      <c r="B27" s="67"/>
      <c r="C27" s="67"/>
      <c r="D27" s="63">
        <v>11</v>
      </c>
      <c r="E27" s="64">
        <v>0</v>
      </c>
      <c r="F27" s="65">
        <f>E27/$E$21*100</f>
        <v>0</v>
      </c>
      <c r="H27" s="87"/>
      <c r="I27" s="33"/>
      <c r="J27" s="33"/>
      <c r="K27" s="33"/>
    </row>
    <row r="28" spans="1:11" x14ac:dyDescent="0.25">
      <c r="A28" s="61" t="s">
        <v>27</v>
      </c>
      <c r="B28" s="67"/>
      <c r="C28" s="67"/>
      <c r="D28" s="63">
        <v>12</v>
      </c>
      <c r="E28" s="64">
        <f>E29+E30</f>
        <v>1496250</v>
      </c>
      <c r="F28" s="65">
        <f>+F29+F30+F31</f>
        <v>91.107427911723377</v>
      </c>
      <c r="H28" s="87"/>
      <c r="I28" s="33"/>
      <c r="J28" s="33"/>
      <c r="K28" s="33"/>
    </row>
    <row r="29" spans="1:11" hidden="1" x14ac:dyDescent="0.25">
      <c r="A29" s="66" t="s">
        <v>28</v>
      </c>
      <c r="B29" s="67"/>
      <c r="C29" s="67"/>
      <c r="D29" s="63">
        <v>13</v>
      </c>
      <c r="E29" s="64">
        <v>0</v>
      </c>
      <c r="F29" s="65">
        <f>E29/$E$21*100</f>
        <v>0</v>
      </c>
      <c r="H29" s="87"/>
      <c r="I29" s="33"/>
      <c r="J29" s="33"/>
      <c r="K29" s="33"/>
    </row>
    <row r="30" spans="1:11" x14ac:dyDescent="0.25">
      <c r="A30" s="66" t="s">
        <v>29</v>
      </c>
      <c r="B30" s="67"/>
      <c r="C30" s="67"/>
      <c r="D30" s="63">
        <v>14</v>
      </c>
      <c r="E30" s="64">
        <v>1496250</v>
      </c>
      <c r="F30" s="65">
        <f>E30/$E$21*100</f>
        <v>91.107427911723377</v>
      </c>
      <c r="H30" s="87"/>
      <c r="I30" s="33"/>
      <c r="J30" s="33"/>
      <c r="K30" s="33"/>
    </row>
    <row r="31" spans="1:11" hidden="1" x14ac:dyDescent="0.25">
      <c r="A31" s="66" t="s">
        <v>30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  <c r="H31" s="87"/>
      <c r="I31" s="33"/>
      <c r="J31" s="33"/>
      <c r="K31" s="33"/>
    </row>
    <row r="32" spans="1:11" hidden="1" x14ac:dyDescent="0.25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  <c r="H32" s="87"/>
      <c r="I32" s="33"/>
      <c r="J32" s="33"/>
      <c r="K32" s="33"/>
    </row>
    <row r="33" spans="1:11" ht="13.8" thickBot="1" x14ac:dyDescent="0.3">
      <c r="A33" s="73" t="s">
        <v>32</v>
      </c>
      <c r="B33" s="74"/>
      <c r="C33" s="74"/>
      <c r="D33" s="75">
        <v>24</v>
      </c>
      <c r="E33" s="76">
        <v>7427</v>
      </c>
      <c r="F33" s="77">
        <f>E33/$E$21*100</f>
        <v>0.4522338293068468</v>
      </c>
      <c r="H33" s="87"/>
      <c r="I33" s="33"/>
      <c r="J33" s="33"/>
      <c r="K33" s="33"/>
    </row>
    <row r="34" spans="1:11" x14ac:dyDescent="0.25">
      <c r="A34" s="78"/>
      <c r="B34" s="79"/>
      <c r="C34" s="79"/>
      <c r="D34" s="80"/>
      <c r="E34" s="81"/>
      <c r="F34" s="82"/>
      <c r="H34" s="33"/>
      <c r="I34" s="33"/>
      <c r="J34" s="33"/>
      <c r="K34" s="33"/>
    </row>
    <row r="35" spans="1:11" x14ac:dyDescent="0.25">
      <c r="A35" s="78"/>
      <c r="B35" s="79"/>
      <c r="C35" s="79"/>
      <c r="D35" s="80"/>
      <c r="E35" s="81"/>
      <c r="F35" s="82"/>
    </row>
    <row r="36" spans="1:11" ht="15.6" x14ac:dyDescent="0.25">
      <c r="A36" s="83" t="s">
        <v>33</v>
      </c>
      <c r="B36" s="84"/>
      <c r="C36" s="84"/>
      <c r="D36" s="84"/>
      <c r="E36" s="84"/>
      <c r="F36" s="84"/>
    </row>
    <row r="37" spans="1:11" ht="13.8" thickBot="1" x14ac:dyDescent="0.3">
      <c r="B37" s="85"/>
      <c r="C37" s="85"/>
      <c r="D37" s="86"/>
      <c r="E37" s="87"/>
      <c r="F37" s="88"/>
    </row>
    <row r="38" spans="1:11" x14ac:dyDescent="0.25">
      <c r="A38" s="115" t="s">
        <v>34</v>
      </c>
      <c r="B38" s="118" t="s">
        <v>16</v>
      </c>
      <c r="C38" s="121" t="s">
        <v>35</v>
      </c>
      <c r="D38" s="122"/>
      <c r="E38" s="121" t="s">
        <v>36</v>
      </c>
      <c r="F38" s="122"/>
    </row>
    <row r="39" spans="1:11" x14ac:dyDescent="0.25">
      <c r="A39" s="116"/>
      <c r="B39" s="11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11" ht="13.8" thickBot="1" x14ac:dyDescent="0.3">
      <c r="A40" s="117"/>
      <c r="B40" s="120"/>
      <c r="C40" s="123" t="s">
        <v>53</v>
      </c>
      <c r="D40" s="123"/>
      <c r="E40" s="123"/>
      <c r="F40" s="124"/>
    </row>
    <row r="41" spans="1:11" x14ac:dyDescent="0.25">
      <c r="A41" s="91" t="s">
        <v>39</v>
      </c>
      <c r="B41" s="92">
        <v>1</v>
      </c>
      <c r="C41" s="93">
        <v>46224170</v>
      </c>
      <c r="D41" s="94">
        <v>16455402</v>
      </c>
      <c r="E41" s="93">
        <v>52632711</v>
      </c>
      <c r="F41" s="95">
        <v>18755655</v>
      </c>
    </row>
    <row r="42" spans="1:11" x14ac:dyDescent="0.25">
      <c r="A42" s="78"/>
      <c r="B42" s="85"/>
      <c r="C42" s="96"/>
      <c r="D42" s="96"/>
      <c r="E42" s="96"/>
      <c r="F42" s="96"/>
    </row>
    <row r="43" spans="1:11" x14ac:dyDescent="0.25">
      <c r="A43" s="78"/>
      <c r="B43" s="85"/>
      <c r="C43" s="85"/>
      <c r="D43" s="86"/>
      <c r="E43" s="87"/>
      <c r="F43" s="88"/>
    </row>
    <row r="44" spans="1:11" ht="15.6" x14ac:dyDescent="0.25">
      <c r="A44" s="83" t="s">
        <v>40</v>
      </c>
      <c r="B44" s="85"/>
      <c r="C44" s="85"/>
      <c r="D44" s="86"/>
      <c r="E44" s="87"/>
      <c r="F44" s="88"/>
    </row>
    <row r="45" spans="1:11" ht="13.8" thickBot="1" x14ac:dyDescent="0.3">
      <c r="A45" s="78"/>
      <c r="B45" s="85"/>
      <c r="C45" s="97"/>
      <c r="D45" s="97"/>
    </row>
    <row r="46" spans="1:11" x14ac:dyDescent="0.25">
      <c r="A46" s="125" t="s">
        <v>34</v>
      </c>
      <c r="B46" s="127" t="s">
        <v>16</v>
      </c>
      <c r="C46" s="128" t="s">
        <v>41</v>
      </c>
      <c r="D46" s="129"/>
      <c r="E46" s="98"/>
      <c r="F46" s="98"/>
    </row>
    <row r="47" spans="1:11" ht="13.8" thickBot="1" x14ac:dyDescent="0.3">
      <c r="A47" s="126"/>
      <c r="B47" s="120"/>
      <c r="C47" s="99" t="s">
        <v>42</v>
      </c>
      <c r="D47" s="100">
        <f>F20</f>
        <v>44104</v>
      </c>
      <c r="E47" s="33"/>
      <c r="F47" s="98"/>
    </row>
    <row r="48" spans="1:11" x14ac:dyDescent="0.25">
      <c r="A48" s="91" t="s">
        <v>39</v>
      </c>
      <c r="B48" s="58">
        <v>1</v>
      </c>
      <c r="C48" s="130">
        <v>1582088324</v>
      </c>
      <c r="D48" s="131"/>
      <c r="E48" s="101"/>
      <c r="F48" s="101"/>
    </row>
    <row r="49" spans="1:6" x14ac:dyDescent="0.25">
      <c r="A49" s="78"/>
      <c r="B49" s="85"/>
      <c r="C49" s="85"/>
      <c r="D49" s="102"/>
      <c r="E49" s="87"/>
      <c r="F49" s="88"/>
    </row>
    <row r="50" spans="1:6" x14ac:dyDescent="0.25">
      <c r="A50" s="78"/>
      <c r="B50" s="85"/>
      <c r="C50" s="85"/>
      <c r="D50" s="102"/>
      <c r="E50" s="87"/>
      <c r="F50" s="88"/>
    </row>
    <row r="51" spans="1:6" x14ac:dyDescent="0.25">
      <c r="A51" s="78"/>
      <c r="B51" s="85"/>
      <c r="C51" s="85"/>
      <c r="D51" s="86"/>
      <c r="E51" s="87"/>
      <c r="F51" s="88"/>
    </row>
    <row r="52" spans="1:6" ht="52.8" x14ac:dyDescent="0.3">
      <c r="A52" s="103" t="s">
        <v>43</v>
      </c>
      <c r="B52" s="104"/>
      <c r="C52" s="104"/>
      <c r="D52" s="105"/>
      <c r="E52" s="105"/>
      <c r="F52" s="106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2021-01-08T19:33:07Z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2020-11-24T10:15:32Z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a052edd1-4084-4bec-aab8-eb6c49fe2cdd</vt:lpwstr>
  </property>
  <property fmtid="{D5CDD505-2E9C-101B-9397-08002B2CF9AE}" pid="8" name="MSIP_Label_2a6524ed-fb1a-49fd-bafe-15c5e5ffd047_ContentBits">
    <vt:lpwstr>0</vt:lpwstr>
  </property>
</Properties>
</file>