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10155" tabRatio="899" firstSheet="3" activeTab="11"/>
  </bookViews>
  <sheets>
    <sheet name="leden 2017" sheetId="15" r:id="rId1"/>
    <sheet name="únor 2017" sheetId="16" r:id="rId2"/>
    <sheet name="březen 2017" sheetId="17" r:id="rId3"/>
    <sheet name="duben 2017" sheetId="18" r:id="rId4"/>
    <sheet name="květen 2017" sheetId="19" r:id="rId5"/>
    <sheet name="červen 2017" sheetId="20" r:id="rId6"/>
    <sheet name="červenec 2017" sheetId="21" r:id="rId7"/>
    <sheet name="srpen 2017" sheetId="22" r:id="rId8"/>
    <sheet name="září 2017" sheetId="23" r:id="rId9"/>
    <sheet name="říjen 2017" sheetId="24" r:id="rId10"/>
    <sheet name="listopad 2017" sheetId="25" r:id="rId11"/>
    <sheet name="prosinec 2017" sheetId="26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A47" i="26" l="1"/>
  <c r="E27" i="26"/>
  <c r="E24" i="26"/>
  <c r="E21" i="26"/>
  <c r="F23" i="26" l="1"/>
  <c r="E20" i="26"/>
  <c r="F25" i="26" s="1"/>
  <c r="F30" i="26"/>
  <c r="A47" i="25"/>
  <c r="E27" i="25"/>
  <c r="E24" i="25"/>
  <c r="E21" i="25"/>
  <c r="F32" i="26" l="1"/>
  <c r="F31" i="26"/>
  <c r="F27" i="26"/>
  <c r="F26" i="26"/>
  <c r="F29" i="26"/>
  <c r="F24" i="26"/>
  <c r="F21" i="26"/>
  <c r="F28" i="26"/>
  <c r="F22" i="26"/>
  <c r="F23" i="25"/>
  <c r="E20" i="25"/>
  <c r="F25" i="25" s="1"/>
  <c r="E27" i="24"/>
  <c r="A47" i="24"/>
  <c r="E24" i="24"/>
  <c r="E21" i="24"/>
  <c r="F20" i="26" l="1"/>
  <c r="F30" i="25"/>
  <c r="F32" i="25"/>
  <c r="F31" i="25"/>
  <c r="F27" i="25"/>
  <c r="F26" i="25"/>
  <c r="F29" i="25"/>
  <c r="F24" i="25"/>
  <c r="F21" i="25"/>
  <c r="F28" i="25"/>
  <c r="F22" i="25"/>
  <c r="F23" i="24"/>
  <c r="E20" i="24"/>
  <c r="F25" i="24" s="1"/>
  <c r="A47" i="23"/>
  <c r="E27" i="23"/>
  <c r="E24" i="23"/>
  <c r="E21" i="23"/>
  <c r="F20" i="25" l="1"/>
  <c r="F30" i="24"/>
  <c r="F32" i="24"/>
  <c r="F31" i="24"/>
  <c r="F27" i="24"/>
  <c r="F26" i="24"/>
  <c r="F29" i="24"/>
  <c r="F24" i="24"/>
  <c r="F21" i="24"/>
  <c r="F28" i="24"/>
  <c r="F22" i="24"/>
  <c r="F23" i="23"/>
  <c r="E20" i="23"/>
  <c r="F22" i="23" s="1"/>
  <c r="F25" i="23"/>
  <c r="F28" i="23"/>
  <c r="F30" i="23"/>
  <c r="A47" i="22"/>
  <c r="E27" i="22"/>
  <c r="E24" i="22"/>
  <c r="E21" i="22"/>
  <c r="F20" i="24" l="1"/>
  <c r="F32" i="23"/>
  <c r="F31" i="23"/>
  <c r="F27" i="23"/>
  <c r="F26" i="23"/>
  <c r="F29" i="23"/>
  <c r="F24" i="23"/>
  <c r="F21" i="23"/>
  <c r="F23" i="22"/>
  <c r="E20" i="22"/>
  <c r="F25" i="22" s="1"/>
  <c r="F30" i="22"/>
  <c r="A47" i="21"/>
  <c r="E27" i="21"/>
  <c r="E24" i="21"/>
  <c r="E21" i="21"/>
  <c r="F23" i="21" s="1"/>
  <c r="F20" i="23" l="1"/>
  <c r="F32" i="22"/>
  <c r="F31" i="22"/>
  <c r="F27" i="22"/>
  <c r="F26" i="22"/>
  <c r="F29" i="22"/>
  <c r="F24" i="22"/>
  <c r="F21" i="22"/>
  <c r="F28" i="22"/>
  <c r="F22" i="22"/>
  <c r="E20" i="21"/>
  <c r="F32" i="21" s="1"/>
  <c r="F26" i="21"/>
  <c r="F31" i="21"/>
  <c r="F29" i="21"/>
  <c r="F25" i="21"/>
  <c r="F30" i="21"/>
  <c r="A47" i="20"/>
  <c r="E27" i="20"/>
  <c r="E24" i="20"/>
  <c r="E21" i="20"/>
  <c r="F20" i="22" l="1"/>
  <c r="F28" i="21"/>
  <c r="F22" i="21"/>
  <c r="F24" i="21"/>
  <c r="F27" i="21"/>
  <c r="F21" i="21"/>
  <c r="F20" i="21" s="1"/>
  <c r="F23" i="20"/>
  <c r="E20" i="20"/>
  <c r="F25" i="20"/>
  <c r="F30" i="20"/>
  <c r="A47" i="19"/>
  <c r="E27" i="19"/>
  <c r="E24" i="19"/>
  <c r="E21" i="19"/>
  <c r="F32" i="20" l="1"/>
  <c r="F31" i="20"/>
  <c r="F27" i="20"/>
  <c r="F26" i="20"/>
  <c r="F29" i="20"/>
  <c r="F24" i="20"/>
  <c r="F21" i="20"/>
  <c r="F28" i="20"/>
  <c r="F22" i="20"/>
  <c r="F23" i="19"/>
  <c r="E20" i="19"/>
  <c r="F25" i="19"/>
  <c r="F30" i="19"/>
  <c r="A47" i="18"/>
  <c r="E27" i="18"/>
  <c r="E24" i="18"/>
  <c r="E21" i="18"/>
  <c r="F20" i="20" l="1"/>
  <c r="F32" i="19"/>
  <c r="F31" i="19"/>
  <c r="F27" i="19"/>
  <c r="F26" i="19"/>
  <c r="F29" i="19"/>
  <c r="F24" i="19"/>
  <c r="F21" i="19"/>
  <c r="F28" i="19"/>
  <c r="F22" i="19"/>
  <c r="F23" i="18"/>
  <c r="E20" i="18"/>
  <c r="F25" i="18" s="1"/>
  <c r="F30" i="18"/>
  <c r="A47" i="17"/>
  <c r="E27" i="17"/>
  <c r="E24" i="17"/>
  <c r="E21" i="17"/>
  <c r="F20" i="19" l="1"/>
  <c r="F32" i="18"/>
  <c r="F31" i="18"/>
  <c r="F27" i="18"/>
  <c r="F26" i="18"/>
  <c r="F29" i="18"/>
  <c r="F24" i="18"/>
  <c r="F21" i="18"/>
  <c r="F28" i="18"/>
  <c r="F22" i="18"/>
  <c r="F23" i="17"/>
  <c r="E20" i="17"/>
  <c r="F25" i="17" s="1"/>
  <c r="F30" i="17"/>
  <c r="F26" i="17"/>
  <c r="F29" i="17"/>
  <c r="E21" i="16"/>
  <c r="E24" i="16"/>
  <c r="E27" i="16"/>
  <c r="A47" i="16"/>
  <c r="F23" i="16"/>
  <c r="F20" i="18" l="1"/>
  <c r="F31" i="17"/>
  <c r="F24" i="17"/>
  <c r="F21" i="17"/>
  <c r="F27" i="17"/>
  <c r="F32" i="17"/>
  <c r="F28" i="17"/>
  <c r="F22" i="17"/>
  <c r="E20" i="16"/>
  <c r="F27" i="16" s="1"/>
  <c r="A47" i="15"/>
  <c r="E27" i="15"/>
  <c r="E24" i="15"/>
  <c r="E21" i="15"/>
  <c r="F23" i="15" s="1"/>
  <c r="F20" i="17" l="1"/>
  <c r="F21" i="16"/>
  <c r="F25" i="16"/>
  <c r="F29" i="16"/>
  <c r="F30" i="16"/>
  <c r="F24" i="16"/>
  <c r="F26" i="16"/>
  <c r="F32" i="16"/>
  <c r="F28" i="16"/>
  <c r="F22" i="16"/>
  <c r="F31" i="16"/>
  <c r="F20" i="16"/>
  <c r="E20" i="15"/>
  <c r="F31" i="15" s="1"/>
  <c r="F21" i="15" l="1"/>
  <c r="F25" i="15"/>
  <c r="F29" i="15"/>
  <c r="F30" i="15"/>
  <c r="F27" i="15"/>
  <c r="F26" i="15"/>
  <c r="F32" i="15"/>
  <c r="F28" i="15"/>
  <c r="F22" i="15"/>
  <c r="F24" i="15"/>
  <c r="F20" i="15" l="1"/>
</calcChain>
</file>

<file path=xl/sharedStrings.xml><?xml version="1.0" encoding="utf-8"?>
<sst xmlns="http://schemas.openxmlformats.org/spreadsheetml/2006/main" count="600" uniqueCount="55">
  <si>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</si>
  <si>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</si>
  <si>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</si>
  <si>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trendů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</si>
  <si>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</si>
  <si>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</si>
  <si>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</si>
  <si>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</si>
  <si>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</si>
  <si>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</si>
  <si>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</si>
  <si>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</si>
  <si>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</si>
  <si>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</si>
  <si>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</si>
  <si>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</si>
  <si>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</si>
  <si>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</si>
  <si>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</si>
  <si>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</si>
  <si>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</si>
  <si>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</si>
  <si>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</si>
  <si>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</si>
  <si>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</si>
  <si>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</si>
  <si>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</si>
  <si>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</si>
  <si>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</si>
  <si>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</si>
  <si>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</si>
  <si>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</si>
  <si>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</si>
  <si>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</si>
  <si>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</si>
  <si>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</si>
  <si>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</si>
  <si>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CZ0008474376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</si>
  <si>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</si>
  <si>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</si>
  <si>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</si>
  <si>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</si>
  <si>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</si>
  <si>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>za období 1.1. - 31.1.2017</t>
  </si>
  <si>
    <t>za období 1.2. - 28.2.2017</t>
  </si>
  <si>
    <t>za období 1.3. - 31.3.2017</t>
  </si>
  <si>
    <t>za období 1.4. - 30.4.2017</t>
  </si>
  <si>
    <t>za období 1.5. - 31.5.2017</t>
  </si>
  <si>
    <t>za období 1.6. - 30.6.2017</t>
  </si>
  <si>
    <t>za období 1.7. - 31.7.2017</t>
  </si>
  <si>
    <t>za období 1.8. - 31.8.2017</t>
  </si>
  <si>
    <t>za období 1.9. - 30.9.2017</t>
  </si>
  <si>
    <t>za období 1.10. - 31.10.2017</t>
  </si>
  <si>
    <t>za období 1.11. - 30.11.2017</t>
  </si>
  <si>
    <t>za období 1.12.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</si>
</sst>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4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 indent="1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E46" sqref="E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02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03"/>
      <c r="F13" s="103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42766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1065896</v>
      </c>
      <c r="F20" s="56">
        <f>+F21+F24+F32+F27</f>
        <v>99.999999999999986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74886</v>
      </c>
      <c r="F21" s="61">
        <f>E21/E20*100</f>
        <v>7.0256385238334707</v>
      </c>
    </row>
    <row r="22" spans="1:6" x14ac:dyDescent="0.2">
      <c r="A22" s="62" t="s">
        <v>20</v>
      </c>
      <c r="B22" s="63"/>
      <c r="C22" s="63"/>
      <c r="D22" s="59">
        <v>4</v>
      </c>
      <c r="E22" s="60">
        <v>74886</v>
      </c>
      <c r="F22" s="61">
        <f>E22/E20*100</f>
        <v>7.0256385238334707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936492</v>
      </c>
      <c r="F24" s="61">
        <f>E24/E20*100</f>
        <v>87.85960356357468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531000</v>
      </c>
      <c r="F25" s="61">
        <f>E25/$E$20*100</f>
        <v>49.817242958037184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405492</v>
      </c>
      <c r="F26" s="61">
        <f>E26/$E$20*100</f>
        <v>38.042360605537503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54278</v>
      </c>
      <c r="F27" s="61">
        <f t="shared" ref="F27:F31" si="0">E27/$E$20*100</f>
        <v>5.0922416445882153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54278</v>
      </c>
      <c r="F29" s="61">
        <f t="shared" si="0"/>
        <v>5.0922416445882153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240</v>
      </c>
      <c r="F32" s="73">
        <f>E32/$E$20*100</f>
        <v>2.2516268003632624E-2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43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21379362</v>
      </c>
      <c r="D40" s="90">
        <v>22084865</v>
      </c>
      <c r="E40" s="89">
        <v>21734282.079999998</v>
      </c>
      <c r="F40" s="91">
        <v>22445099.82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42766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1063437338.36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K50" sqref="K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21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20"/>
      <c r="F13" s="120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43039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1139151</v>
      </c>
      <c r="F20" s="56">
        <f>+F21+F24+F32+F27</f>
        <v>100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121225</v>
      </c>
      <c r="F21" s="61">
        <f>E21/E20*100</f>
        <v>10.641697193787303</v>
      </c>
    </row>
    <row r="22" spans="1:6" x14ac:dyDescent="0.2">
      <c r="A22" s="62" t="s">
        <v>20</v>
      </c>
      <c r="B22" s="63"/>
      <c r="C22" s="63"/>
      <c r="D22" s="59">
        <v>4</v>
      </c>
      <c r="E22" s="60">
        <v>121225</v>
      </c>
      <c r="F22" s="61">
        <f>E22/E20*100</f>
        <v>10.641697193787303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961649</v>
      </c>
      <c r="F24" s="61">
        <f>E24/E20*100</f>
        <v>84.418044666598192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533324</v>
      </c>
      <c r="F25" s="61">
        <f>E25/$E$20*100</f>
        <v>46.817673864132146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428325</v>
      </c>
      <c r="F26" s="61">
        <f>E26/$E$20*100</f>
        <v>37.600370802466045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52325</v>
      </c>
      <c r="F27" s="61">
        <f t="shared" ref="F27:F31" si="0">E27/$E$20*100</f>
        <v>4.5933331050931789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52325</v>
      </c>
      <c r="F29" s="61">
        <f t="shared" si="0"/>
        <v>4.5933331050931789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3952</v>
      </c>
      <c r="F32" s="73">
        <f>E32/$E$20*100</f>
        <v>0.34692503452132334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52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30133510</v>
      </c>
      <c r="D40" s="90">
        <v>22097083</v>
      </c>
      <c r="E40" s="89">
        <v>30225793.57</v>
      </c>
      <c r="F40" s="91">
        <v>22173344.07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43039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1137166416.6400001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H23" sqref="H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23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22"/>
      <c r="F13" s="122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43069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1147311</v>
      </c>
      <c r="F20" s="56">
        <f>+F21+F24+F32+F27</f>
        <v>100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162955</v>
      </c>
      <c r="F21" s="61">
        <f>E21/E20*100</f>
        <v>14.203210812064034</v>
      </c>
    </row>
    <row r="22" spans="1:6" x14ac:dyDescent="0.2">
      <c r="A22" s="62" t="s">
        <v>20</v>
      </c>
      <c r="B22" s="63"/>
      <c r="C22" s="63"/>
      <c r="D22" s="59">
        <v>4</v>
      </c>
      <c r="E22" s="60">
        <v>162955</v>
      </c>
      <c r="F22" s="61">
        <f>E22/E20*100</f>
        <v>14.203210812064034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926927</v>
      </c>
      <c r="F24" s="61">
        <f>E24/E20*100</f>
        <v>80.791258865294594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500969</v>
      </c>
      <c r="F25" s="61">
        <f>E25/$E$20*100</f>
        <v>43.664621013831471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425958</v>
      </c>
      <c r="F26" s="61">
        <f>E26/$E$20*100</f>
        <v>37.126637851463116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52140</v>
      </c>
      <c r="F27" s="61">
        <f t="shared" ref="F27:F31" si="0">E27/$E$20*100</f>
        <v>4.5445393620387149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52140</v>
      </c>
      <c r="F29" s="61">
        <f t="shared" si="0"/>
        <v>4.5445393620387149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5289</v>
      </c>
      <c r="F32" s="73">
        <f>E32/$E$20*100</f>
        <v>0.46099096060266131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53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41060761</v>
      </c>
      <c r="D40" s="90">
        <v>31219239</v>
      </c>
      <c r="E40" s="89">
        <v>41017100.880000003</v>
      </c>
      <c r="F40" s="91">
        <v>31217474.449999999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43069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1146262333.0999999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workbookViewId="0">
      <selection activeCell="L19" sqref="L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25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24"/>
      <c r="F13" s="124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43100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1155618</v>
      </c>
      <c r="F20" s="56">
        <f>+F21+F24+F32+F27</f>
        <v>100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94551</v>
      </c>
      <c r="F21" s="61">
        <f>E21/E20*100</f>
        <v>8.1818559420154404</v>
      </c>
    </row>
    <row r="22" spans="1:6" x14ac:dyDescent="0.2">
      <c r="A22" s="62" t="s">
        <v>20</v>
      </c>
      <c r="B22" s="63"/>
      <c r="C22" s="63"/>
      <c r="D22" s="59">
        <v>4</v>
      </c>
      <c r="E22" s="60">
        <v>94551</v>
      </c>
      <c r="F22" s="61">
        <f>E22/E20*100</f>
        <v>8.1818559420154404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1007633</v>
      </c>
      <c r="F24" s="61">
        <f>E24/E20*100</f>
        <v>87.194297769678215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588957</v>
      </c>
      <c r="F25" s="61">
        <f>E25/$E$20*100</f>
        <v>50.964678639481207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418676</v>
      </c>
      <c r="F26" s="61">
        <f>E26/$E$20*100</f>
        <v>36.229619130197008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52197</v>
      </c>
      <c r="F27" s="61">
        <f t="shared" ref="F27:F31" si="0">E27/$E$20*100</f>
        <v>4.5168039957840733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52197</v>
      </c>
      <c r="F29" s="61">
        <f t="shared" si="0"/>
        <v>4.5168039957840733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1237</v>
      </c>
      <c r="F32" s="73">
        <f>E32/$E$20*100</f>
        <v>0.10704229252226946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54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36024752</v>
      </c>
      <c r="D40" s="90">
        <v>26125145</v>
      </c>
      <c r="E40" s="89">
        <v>36073223.149999999</v>
      </c>
      <c r="F40" s="91">
        <v>26164614.559999999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43097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1153232144.6400001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B35" sqref="B3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05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04"/>
      <c r="F13" s="104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42794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1066153</v>
      </c>
      <c r="F20" s="56">
        <f>+F21+F24+F32+F27</f>
        <v>100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109527</v>
      </c>
      <c r="F21" s="61">
        <f>E21/E20*100</f>
        <v>10.273103391351897</v>
      </c>
    </row>
    <row r="22" spans="1:6" x14ac:dyDescent="0.2">
      <c r="A22" s="62" t="s">
        <v>20</v>
      </c>
      <c r="B22" s="63"/>
      <c r="C22" s="63"/>
      <c r="D22" s="59">
        <v>4</v>
      </c>
      <c r="E22" s="60">
        <v>109527</v>
      </c>
      <c r="F22" s="61">
        <f>E22/E20*100</f>
        <v>10.273103391351897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901868</v>
      </c>
      <c r="F24" s="61">
        <f>E24/E20*100</f>
        <v>84.590860786397442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494826</v>
      </c>
      <c r="F25" s="61">
        <f>E25/$E$20*100</f>
        <v>46.412287917400228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407042</v>
      </c>
      <c r="F26" s="61">
        <f>E26/$E$20*100</f>
        <v>38.178572868997229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54383</v>
      </c>
      <c r="F27" s="61">
        <f t="shared" ref="F27:F31" si="0">E27/$E$20*100</f>
        <v>5.1008626341622634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54383</v>
      </c>
      <c r="F29" s="61">
        <f t="shared" si="0"/>
        <v>5.1008626341622634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375</v>
      </c>
      <c r="F32" s="73">
        <f>E32/$E$20*100</f>
        <v>3.5173188088388818E-2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44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29703062</v>
      </c>
      <c r="D40" s="90">
        <v>26435340</v>
      </c>
      <c r="E40" s="89">
        <v>30089855.579999998</v>
      </c>
      <c r="F40" s="91">
        <v>26801133.879999999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42794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1063397203.97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E48" sqref="E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07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06"/>
      <c r="F13" s="106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42825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1060732</v>
      </c>
      <c r="F20" s="56">
        <f>+F21+F24+F32+F27</f>
        <v>99.999999999999986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108518</v>
      </c>
      <c r="F21" s="61">
        <f>E21/E20*100</f>
        <v>10.23048234615341</v>
      </c>
    </row>
    <row r="22" spans="1:6" x14ac:dyDescent="0.2">
      <c r="A22" s="62" t="s">
        <v>20</v>
      </c>
      <c r="B22" s="63"/>
      <c r="C22" s="63"/>
      <c r="D22" s="59">
        <v>4</v>
      </c>
      <c r="E22" s="60">
        <v>108518</v>
      </c>
      <c r="F22" s="61">
        <f>E22/E20*100</f>
        <v>10.23048234615341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858162</v>
      </c>
      <c r="F24" s="61">
        <f>E24/E20*100</f>
        <v>80.902810511986061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493094</v>
      </c>
      <c r="F25" s="61">
        <f>E25/$E$20*100</f>
        <v>46.486200095782912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365068</v>
      </c>
      <c r="F26" s="61">
        <f>E26/$E$20*100</f>
        <v>34.416610416203156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54002</v>
      </c>
      <c r="F27" s="61">
        <f t="shared" ref="F27:F31" si="0">E27/$E$20*100</f>
        <v>5.0910126214727187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54002</v>
      </c>
      <c r="F29" s="61">
        <f t="shared" si="0"/>
        <v>5.0910126214727187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40050</v>
      </c>
      <c r="F32" s="73">
        <f>E32/$E$20*100</f>
        <v>3.7756945203878076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45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31035035</v>
      </c>
      <c r="D40" s="90">
        <v>32642325</v>
      </c>
      <c r="E40" s="89">
        <v>31351803.34</v>
      </c>
      <c r="F40" s="91">
        <v>33003708.940000001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42825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1058548257.64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E46" sqref="E45:E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09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08"/>
      <c r="F13" s="108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42855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1073437</v>
      </c>
      <c r="F20" s="56">
        <f>+F21+F24+F32+F27</f>
        <v>100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128226</v>
      </c>
      <c r="F21" s="61">
        <f>E21/E20*100</f>
        <v>11.945368009487282</v>
      </c>
    </row>
    <row r="22" spans="1:6" x14ac:dyDescent="0.2">
      <c r="A22" s="62" t="s">
        <v>20</v>
      </c>
      <c r="B22" s="63"/>
      <c r="C22" s="63"/>
      <c r="D22" s="59">
        <v>4</v>
      </c>
      <c r="E22" s="60">
        <v>128226</v>
      </c>
      <c r="F22" s="61">
        <f>E22/E20*100</f>
        <v>11.945368009487282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891085</v>
      </c>
      <c r="F24" s="61">
        <f>E24/E20*100</f>
        <v>83.012323964983509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528727</v>
      </c>
      <c r="F25" s="61">
        <f>E25/$E$20*100</f>
        <v>49.255522215090409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362358</v>
      </c>
      <c r="F26" s="61">
        <f>E26/$E$20*100</f>
        <v>33.7568017498931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54045</v>
      </c>
      <c r="F27" s="61">
        <f t="shared" ref="F27:F31" si="0">E27/$E$20*100</f>
        <v>5.0347621704860179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54045</v>
      </c>
      <c r="F29" s="61">
        <f t="shared" si="0"/>
        <v>5.0347621704860179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81</v>
      </c>
      <c r="F32" s="73">
        <f>E32/$E$20*100</f>
        <v>7.545855043193034E-3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46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31026251</v>
      </c>
      <c r="D40" s="90">
        <v>18777018</v>
      </c>
      <c r="E40" s="89">
        <v>31294356.120000001</v>
      </c>
      <c r="F40" s="91">
        <v>18936607.309999999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42853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1072793979.97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E48" sqref="E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11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10"/>
      <c r="F13" s="110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42886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1087170</v>
      </c>
      <c r="F20" s="56">
        <f>+F21+F24+F32+F27</f>
        <v>100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91848</v>
      </c>
      <c r="F21" s="61">
        <f>E21/E20*100</f>
        <v>8.4483567427357276</v>
      </c>
    </row>
    <row r="22" spans="1:6" x14ac:dyDescent="0.2">
      <c r="A22" s="62" t="s">
        <v>20</v>
      </c>
      <c r="B22" s="63"/>
      <c r="C22" s="63"/>
      <c r="D22" s="59">
        <v>4</v>
      </c>
      <c r="E22" s="60">
        <v>91848</v>
      </c>
      <c r="F22" s="61">
        <f>E22/E20*100</f>
        <v>8.4483567427357276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940305</v>
      </c>
      <c r="F24" s="61">
        <f>E24/E20*100</f>
        <v>86.491073153232705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548889</v>
      </c>
      <c r="F25" s="61">
        <f>E25/$E$20*100</f>
        <v>50.487872181903469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391416</v>
      </c>
      <c r="F26" s="61">
        <f>E26/$E$20*100</f>
        <v>36.003200971329228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53283</v>
      </c>
      <c r="F27" s="61">
        <f t="shared" ref="F27:F31" si="0">E27/$E$20*100</f>
        <v>4.9010734291785099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53283</v>
      </c>
      <c r="F29" s="61">
        <f t="shared" si="0"/>
        <v>4.9010734291785099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1734</v>
      </c>
      <c r="F32" s="73">
        <f>E32/$E$20*100</f>
        <v>0.15949667485305885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47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33212573</v>
      </c>
      <c r="D40" s="90">
        <v>26200513</v>
      </c>
      <c r="E40" s="89">
        <v>33665575.259999998</v>
      </c>
      <c r="F40" s="91">
        <v>26539102.949999999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42886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1086161207.95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opLeftCell="A35" workbookViewId="0">
      <selection activeCell="E45" sqref="E4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13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12"/>
      <c r="F13" s="112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42916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1104169</v>
      </c>
      <c r="F20" s="56">
        <f>+F21+F24+F32+F27</f>
        <v>100.00000000000001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118499</v>
      </c>
      <c r="F21" s="61">
        <f>E21/E20*100</f>
        <v>10.731962226796805</v>
      </c>
    </row>
    <row r="22" spans="1:6" x14ac:dyDescent="0.2">
      <c r="A22" s="62" t="s">
        <v>20</v>
      </c>
      <c r="B22" s="63"/>
      <c r="C22" s="63"/>
      <c r="D22" s="59">
        <v>4</v>
      </c>
      <c r="E22" s="60">
        <v>118499</v>
      </c>
      <c r="F22" s="61">
        <f>E22/E20*100</f>
        <v>10.731962226796805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930311</v>
      </c>
      <c r="F24" s="61">
        <f>E24/E20*100</f>
        <v>84.254403085034994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541421</v>
      </c>
      <c r="F25" s="61">
        <f>E25/$E$20*100</f>
        <v>49.034251097431643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388890</v>
      </c>
      <c r="F26" s="61">
        <f>E26/$E$20*100</f>
        <v>35.220151987603352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52577</v>
      </c>
      <c r="F27" s="61">
        <f t="shared" ref="F27:F31" si="0">E27/$E$20*100</f>
        <v>4.7616805036185577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52577</v>
      </c>
      <c r="F29" s="61">
        <f t="shared" si="0"/>
        <v>4.7616805036185577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2782</v>
      </c>
      <c r="F32" s="73">
        <f>E32/$E$20*100</f>
        <v>0.25195418454964774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48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45048299</v>
      </c>
      <c r="D40" s="90">
        <v>19900350</v>
      </c>
      <c r="E40" s="89">
        <v>45688868.159999996</v>
      </c>
      <c r="F40" s="91">
        <v>20196689.66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42916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1103340686.95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H25" sqref="H2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15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14"/>
      <c r="F13" s="114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42947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1117179</v>
      </c>
      <c r="F20" s="56">
        <f>+F21+F24+F32+F27</f>
        <v>100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134598</v>
      </c>
      <c r="F21" s="61">
        <f>E21/E20*100</f>
        <v>12.048024533221625</v>
      </c>
    </row>
    <row r="22" spans="1:6" x14ac:dyDescent="0.2">
      <c r="A22" s="62" t="s">
        <v>20</v>
      </c>
      <c r="B22" s="63"/>
      <c r="C22" s="63"/>
      <c r="D22" s="59">
        <v>4</v>
      </c>
      <c r="E22" s="60">
        <v>134598</v>
      </c>
      <c r="F22" s="61">
        <f>E22/E20*100</f>
        <v>12.048024533221625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926095</v>
      </c>
      <c r="F24" s="61">
        <f>E24/E20*100</f>
        <v>82.89584748728717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537449</v>
      </c>
      <c r="F25" s="61">
        <f>E25/$E$20*100</f>
        <v>48.107689099061119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388646</v>
      </c>
      <c r="F26" s="61">
        <f>E26/$E$20*100</f>
        <v>34.788158388226059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52589</v>
      </c>
      <c r="F27" s="61">
        <f t="shared" ref="F27:F31" si="0">E27/$E$20*100</f>
        <v>4.707302947871379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52589</v>
      </c>
      <c r="F29" s="61">
        <f t="shared" si="0"/>
        <v>4.707302947871379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3897</v>
      </c>
      <c r="F32" s="73">
        <f>E32/$E$20*100</f>
        <v>0.34882503161982098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49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30988528</v>
      </c>
      <c r="D40" s="90">
        <v>19771924</v>
      </c>
      <c r="E40" s="89">
        <v>31277445.73</v>
      </c>
      <c r="F40" s="91">
        <v>19960049.469999999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42947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1116580106.8900001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G38" sqref="G3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17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16"/>
      <c r="F13" s="116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42978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1122707</v>
      </c>
      <c r="F20" s="56">
        <f>+F21+F24+F32+F27</f>
        <v>100.00000000000001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137150</v>
      </c>
      <c r="F21" s="61">
        <f>E21/E20*100</f>
        <v>12.216010054270615</v>
      </c>
    </row>
    <row r="22" spans="1:6" x14ac:dyDescent="0.2">
      <c r="A22" s="62" t="s">
        <v>20</v>
      </c>
      <c r="B22" s="63"/>
      <c r="C22" s="63"/>
      <c r="D22" s="59">
        <v>4</v>
      </c>
      <c r="E22" s="60">
        <v>137150</v>
      </c>
      <c r="F22" s="61">
        <f>E22/E20*100</f>
        <v>12.216010054270615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929132</v>
      </c>
      <c r="F24" s="61">
        <f>E24/E20*100</f>
        <v>82.758190694455465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539084</v>
      </c>
      <c r="F25" s="61">
        <f>E25/$E$20*100</f>
        <v>48.016445964975723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390048</v>
      </c>
      <c r="F26" s="61">
        <f>E26/$E$20*100</f>
        <v>34.741744729479727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52863</v>
      </c>
      <c r="F27" s="61">
        <f t="shared" ref="F27:F31" si="0">E27/$E$20*100</f>
        <v>4.7085303645563803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52863</v>
      </c>
      <c r="F29" s="61">
        <f t="shared" si="0"/>
        <v>4.7085303645563803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3562</v>
      </c>
      <c r="F32" s="73">
        <f>E32/$E$20*100</f>
        <v>0.3172688867175496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50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34709861</v>
      </c>
      <c r="D40" s="90">
        <v>29910318</v>
      </c>
      <c r="E40" s="89">
        <v>35127710.5</v>
      </c>
      <c r="F40" s="91">
        <v>30269042.18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42978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1122706595.3599999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M19" sqref="M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42</v>
      </c>
      <c r="B8" s="101" t="s">
        <v>37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4"/>
      <c r="F9" s="25"/>
    </row>
    <row r="10" spans="1:6" x14ac:dyDescent="0.2">
      <c r="A10" s="8" t="s">
        <v>4</v>
      </c>
      <c r="B10" s="18" t="s">
        <v>5</v>
      </c>
      <c r="C10" s="15"/>
      <c r="D10" s="27"/>
      <c r="E10" s="28" t="s">
        <v>10</v>
      </c>
      <c r="F10" s="26" t="s">
        <v>11</v>
      </c>
    </row>
    <row r="11" spans="1:6" x14ac:dyDescent="0.2">
      <c r="A11" s="23"/>
      <c r="B11" s="23"/>
      <c r="C11" s="15"/>
      <c r="D11" s="15"/>
      <c r="E11" s="24"/>
      <c r="F11" s="25"/>
    </row>
    <row r="12" spans="1:6" ht="12.75" customHeight="1" x14ac:dyDescent="0.2">
      <c r="A12" s="8" t="s">
        <v>8</v>
      </c>
      <c r="B12" s="26" t="s">
        <v>9</v>
      </c>
      <c r="C12" s="119"/>
      <c r="D12" s="15"/>
      <c r="E12" s="134"/>
      <c r="F12" s="134"/>
    </row>
    <row r="13" spans="1:6" ht="10.5" customHeight="1" x14ac:dyDescent="0.2">
      <c r="A13" s="135"/>
      <c r="B13" s="135"/>
      <c r="C13" s="29"/>
      <c r="D13" s="15"/>
      <c r="E13" s="118"/>
      <c r="F13" s="118"/>
    </row>
    <row r="14" spans="1:6" ht="12.75" customHeight="1" x14ac:dyDescent="0.2">
      <c r="A14" s="135"/>
      <c r="B14" s="135"/>
      <c r="C14" s="30"/>
      <c r="D14" s="15"/>
      <c r="E14" s="31"/>
      <c r="F14" s="31"/>
    </row>
    <row r="15" spans="1:6" x14ac:dyDescent="0.2">
      <c r="A15" s="32"/>
      <c r="B15" s="33"/>
      <c r="C15" s="33"/>
      <c r="D15" s="33"/>
      <c r="E15" s="34"/>
      <c r="F15" s="15"/>
    </row>
    <row r="16" spans="1:6" ht="15.75" x14ac:dyDescent="0.2">
      <c r="A16" s="35" t="s">
        <v>12</v>
      </c>
      <c r="B16" s="36"/>
      <c r="C16" s="36"/>
      <c r="D16" s="37"/>
      <c r="E16" s="37"/>
      <c r="F16" s="37"/>
    </row>
    <row r="17" spans="1:6" ht="13.5" thickBot="1" x14ac:dyDescent="0.25">
      <c r="A17" s="38"/>
      <c r="B17" s="38"/>
      <c r="C17" s="38"/>
      <c r="D17" s="39"/>
      <c r="E17" s="39"/>
      <c r="F17" s="39"/>
    </row>
    <row r="18" spans="1:6" ht="38.25" x14ac:dyDescent="0.25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6" ht="13.5" thickBot="1" x14ac:dyDescent="0.25">
      <c r="A19" s="46"/>
      <c r="B19" s="47"/>
      <c r="C19" s="48"/>
      <c r="D19" s="49"/>
      <c r="E19" s="50" t="s">
        <v>17</v>
      </c>
      <c r="F19" s="51">
        <v>43008</v>
      </c>
    </row>
    <row r="20" spans="1:6" x14ac:dyDescent="0.2">
      <c r="A20" s="52" t="s">
        <v>18</v>
      </c>
      <c r="B20" s="53"/>
      <c r="C20" s="53"/>
      <c r="D20" s="54">
        <v>1</v>
      </c>
      <c r="E20" s="55">
        <f>E21+E24+E31+E32+E27</f>
        <v>1167121</v>
      </c>
      <c r="F20" s="56">
        <f>+F21+F24+F32+F27</f>
        <v>100</v>
      </c>
    </row>
    <row r="21" spans="1:6" x14ac:dyDescent="0.2">
      <c r="A21" s="57" t="s">
        <v>19</v>
      </c>
      <c r="B21" s="58"/>
      <c r="C21" s="58"/>
      <c r="D21" s="59">
        <v>3</v>
      </c>
      <c r="E21" s="60">
        <f>E22+E23</f>
        <v>145026</v>
      </c>
      <c r="F21" s="61">
        <f>E21/E20*100</f>
        <v>12.425960975768579</v>
      </c>
    </row>
    <row r="22" spans="1:6" x14ac:dyDescent="0.2">
      <c r="A22" s="62" t="s">
        <v>20</v>
      </c>
      <c r="B22" s="63"/>
      <c r="C22" s="63"/>
      <c r="D22" s="59">
        <v>4</v>
      </c>
      <c r="E22" s="60">
        <v>145026</v>
      </c>
      <c r="F22" s="61">
        <f>E22/E20*100</f>
        <v>12.425960975768579</v>
      </c>
    </row>
    <row r="23" spans="1:6" x14ac:dyDescent="0.2">
      <c r="A23" s="62" t="s">
        <v>21</v>
      </c>
      <c r="B23" s="63"/>
      <c r="C23" s="63"/>
      <c r="D23" s="59">
        <v>5</v>
      </c>
      <c r="E23" s="60">
        <v>0</v>
      </c>
      <c r="F23" s="61">
        <f>E23/E21*100</f>
        <v>0</v>
      </c>
    </row>
    <row r="24" spans="1:6" x14ac:dyDescent="0.2">
      <c r="A24" s="57" t="s">
        <v>22</v>
      </c>
      <c r="B24" s="63"/>
      <c r="C24" s="63"/>
      <c r="D24" s="59">
        <v>9</v>
      </c>
      <c r="E24" s="60">
        <f>E25+E26</f>
        <v>964877</v>
      </c>
      <c r="F24" s="61">
        <f>E24/E20*100</f>
        <v>82.671548194231789</v>
      </c>
    </row>
    <row r="25" spans="1:6" x14ac:dyDescent="0.2">
      <c r="A25" s="62" t="s">
        <v>23</v>
      </c>
      <c r="B25" s="63"/>
      <c r="C25" s="63"/>
      <c r="D25" s="59">
        <v>10</v>
      </c>
      <c r="E25" s="60">
        <v>573081</v>
      </c>
      <c r="F25" s="61">
        <f>E25/$E$20*100</f>
        <v>49.102106808120148</v>
      </c>
    </row>
    <row r="26" spans="1:6" x14ac:dyDescent="0.2">
      <c r="A26" s="62" t="s">
        <v>24</v>
      </c>
      <c r="B26" s="63"/>
      <c r="C26" s="63"/>
      <c r="D26" s="59">
        <v>11</v>
      </c>
      <c r="E26" s="60">
        <v>391796</v>
      </c>
      <c r="F26" s="61">
        <f>E26/$E$20*100</f>
        <v>33.569441386111635</v>
      </c>
    </row>
    <row r="27" spans="1:6" x14ac:dyDescent="0.2">
      <c r="A27" s="57" t="s">
        <v>25</v>
      </c>
      <c r="B27" s="63"/>
      <c r="C27" s="63"/>
      <c r="D27" s="59">
        <v>12</v>
      </c>
      <c r="E27" s="60">
        <f>E28+E29+E30</f>
        <v>52592</v>
      </c>
      <c r="F27" s="61">
        <f t="shared" ref="F27:F31" si="0">E27/$E$20*100</f>
        <v>4.5061308981673704</v>
      </c>
    </row>
    <row r="28" spans="1:6" x14ac:dyDescent="0.2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</row>
    <row r="29" spans="1:6" x14ac:dyDescent="0.2">
      <c r="A29" s="62" t="s">
        <v>27</v>
      </c>
      <c r="B29" s="63"/>
      <c r="C29" s="63"/>
      <c r="D29" s="59">
        <v>14</v>
      </c>
      <c r="E29" s="60">
        <v>52592</v>
      </c>
      <c r="F29" s="61">
        <f t="shared" si="0"/>
        <v>4.5061308981673704</v>
      </c>
    </row>
    <row r="30" spans="1:6" x14ac:dyDescent="0.2">
      <c r="A30" s="62" t="s">
        <v>28</v>
      </c>
      <c r="B30" s="63"/>
      <c r="C30" s="63"/>
      <c r="D30" s="59">
        <v>15</v>
      </c>
      <c r="E30" s="60">
        <v>0</v>
      </c>
      <c r="F30" s="61">
        <f t="shared" si="0"/>
        <v>0</v>
      </c>
    </row>
    <row r="31" spans="1:6" hidden="1" x14ac:dyDescent="0.2">
      <c r="A31" s="64" t="s">
        <v>29</v>
      </c>
      <c r="B31" s="65"/>
      <c r="C31" s="65"/>
      <c r="D31" s="66">
        <v>24</v>
      </c>
      <c r="E31" s="67">
        <v>0</v>
      </c>
      <c r="F31" s="68">
        <f t="shared" si="0"/>
        <v>0</v>
      </c>
    </row>
    <row r="32" spans="1:6" ht="12.75" customHeight="1" thickBot="1" x14ac:dyDescent="0.25">
      <c r="A32" s="69" t="s">
        <v>30</v>
      </c>
      <c r="B32" s="70"/>
      <c r="C32" s="70"/>
      <c r="D32" s="71">
        <v>24</v>
      </c>
      <c r="E32" s="72">
        <v>4626</v>
      </c>
      <c r="F32" s="73">
        <f>E32/$E$20*100</f>
        <v>0.39635993183226076</v>
      </c>
    </row>
    <row r="33" spans="1:6" x14ac:dyDescent="0.2">
      <c r="A33" s="74"/>
      <c r="B33" s="75"/>
      <c r="C33" s="75"/>
      <c r="D33" s="76"/>
      <c r="E33" s="77"/>
      <c r="F33" s="78"/>
    </row>
    <row r="34" spans="1:6" x14ac:dyDescent="0.2">
      <c r="A34" s="74"/>
      <c r="B34" s="75"/>
      <c r="C34" s="75"/>
      <c r="D34" s="76"/>
      <c r="E34" s="77"/>
      <c r="F34" s="78"/>
    </row>
    <row r="35" spans="1:6" ht="15.75" x14ac:dyDescent="0.2">
      <c r="A35" s="79" t="s">
        <v>31</v>
      </c>
      <c r="B35" s="80"/>
      <c r="C35" s="80"/>
      <c r="D35" s="80"/>
      <c r="E35" s="80"/>
      <c r="F35" s="80"/>
    </row>
    <row r="36" spans="1:6" ht="13.5" thickBot="1" x14ac:dyDescent="0.25">
      <c r="B36" s="81"/>
      <c r="C36" s="81"/>
      <c r="D36" s="82"/>
      <c r="E36" s="83"/>
      <c r="F36" s="84"/>
    </row>
    <row r="37" spans="1:6" ht="21" customHeight="1" x14ac:dyDescent="0.2">
      <c r="A37" s="136" t="s">
        <v>32</v>
      </c>
      <c r="B37" s="139" t="s">
        <v>14</v>
      </c>
      <c r="C37" s="141" t="s">
        <v>33</v>
      </c>
      <c r="D37" s="142"/>
      <c r="E37" s="141" t="s">
        <v>34</v>
      </c>
      <c r="F37" s="142"/>
    </row>
    <row r="38" spans="1:6" ht="19.5" customHeight="1" x14ac:dyDescent="0.2">
      <c r="A38" s="137"/>
      <c r="B38" s="140"/>
      <c r="C38" s="85" t="s">
        <v>35</v>
      </c>
      <c r="D38" s="86" t="s">
        <v>36</v>
      </c>
      <c r="E38" s="85" t="s">
        <v>35</v>
      </c>
      <c r="F38" s="86" t="s">
        <v>36</v>
      </c>
    </row>
    <row r="39" spans="1:6" ht="15" customHeight="1" thickBot="1" x14ac:dyDescent="0.25">
      <c r="A39" s="138"/>
      <c r="B39" s="129"/>
      <c r="C39" s="143" t="s">
        <v>51</v>
      </c>
      <c r="D39" s="143"/>
      <c r="E39" s="143"/>
      <c r="F39" s="144"/>
    </row>
    <row r="40" spans="1:6" ht="15" customHeight="1" x14ac:dyDescent="0.2">
      <c r="A40" s="87" t="s">
        <v>37</v>
      </c>
      <c r="B40" s="88">
        <v>1</v>
      </c>
      <c r="C40" s="89">
        <v>40017101</v>
      </c>
      <c r="D40" s="90">
        <v>21005620</v>
      </c>
      <c r="E40" s="89">
        <v>40476713.770000003</v>
      </c>
      <c r="F40" s="91">
        <v>21261262.57</v>
      </c>
    </row>
    <row r="41" spans="1:6" x14ac:dyDescent="0.2">
      <c r="A41" s="74"/>
      <c r="B41" s="81"/>
      <c r="C41" s="81"/>
      <c r="D41" s="82"/>
      <c r="E41" s="83"/>
      <c r="F41" s="84"/>
    </row>
    <row r="42" spans="1:6" x14ac:dyDescent="0.2">
      <c r="A42" s="74"/>
      <c r="B42" s="81"/>
      <c r="C42" s="81"/>
      <c r="D42" s="82"/>
      <c r="E42" s="83"/>
      <c r="F42" s="84"/>
    </row>
    <row r="43" spans="1:6" ht="15.75" x14ac:dyDescent="0.2">
      <c r="A43" s="79" t="s">
        <v>38</v>
      </c>
      <c r="B43" s="81"/>
      <c r="C43" s="81"/>
      <c r="D43" s="82"/>
      <c r="E43" s="83"/>
      <c r="F43" s="84"/>
    </row>
    <row r="44" spans="1:6" ht="13.5" thickBot="1" x14ac:dyDescent="0.25"/>
    <row r="45" spans="1:6" x14ac:dyDescent="0.2">
      <c r="A45" s="126" t="s">
        <v>32</v>
      </c>
      <c r="B45" s="128" t="s">
        <v>14</v>
      </c>
      <c r="C45" s="130" t="s">
        <v>39</v>
      </c>
      <c r="D45" s="131"/>
      <c r="E45" s="92"/>
      <c r="F45" s="92"/>
    </row>
    <row r="46" spans="1:6" ht="13.5" thickBot="1" x14ac:dyDescent="0.25">
      <c r="A46" s="127"/>
      <c r="B46" s="129"/>
      <c r="C46" s="93" t="s">
        <v>40</v>
      </c>
      <c r="D46" s="94">
        <v>43007</v>
      </c>
      <c r="E46" s="31"/>
      <c r="F46" s="92"/>
    </row>
    <row r="47" spans="1:6" ht="15" customHeight="1" x14ac:dyDescent="0.2">
      <c r="A47" s="95" t="str">
        <f>+A40</f>
        <v>CZ0008474376</v>
      </c>
      <c r="B47" s="54">
        <v>1</v>
      </c>
      <c r="C47" s="132">
        <v>1135411343.9000001</v>
      </c>
      <c r="D47" s="133"/>
      <c r="E47" s="96"/>
      <c r="F47" s="96"/>
    </row>
    <row r="50" spans="1:6" ht="51" x14ac:dyDescent="0.25">
      <c r="A50" s="97" t="s">
        <v>41</v>
      </c>
      <c r="B50" s="98"/>
      <c r="C50" s="98"/>
      <c r="D50" s="99"/>
      <c r="E50" s="99"/>
      <c r="F50" s="100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2016-12-07T09:39:05Z</cp:lastPrinted>
  <dcterms:created xsi:type="dcterms:W3CDTF">2016-02-10T10:24:48Z</dcterms:created>
  <dcterms:modified xsi:type="dcterms:W3CDTF">2018-01-08T08:45:03Z</dcterms:modified>
</cp:coreProperties>
</file>