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 tabRatio="895" firstSheet="5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8" r:id="rId5"/>
    <sheet name="červen 2017" sheetId="19" r:id="rId6"/>
    <sheet name="červenec 2017" sheetId="20" r:id="rId7"/>
    <sheet name="srpen 2017" sheetId="21" r:id="rId8"/>
    <sheet name="září 2017" sheetId="22" r:id="rId9"/>
    <sheet name="říjen 2017" sheetId="23" r:id="rId10"/>
    <sheet name="listopad 2017" sheetId="24" r:id="rId11"/>
    <sheet name="prosinec 2017" sheetId="25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41" i="25" l="1"/>
  <c r="F33" i="25"/>
  <c r="E29" i="25"/>
  <c r="E26" i="25"/>
  <c r="E23" i="25"/>
  <c r="E22" i="25" l="1"/>
  <c r="F23" i="25" s="1"/>
  <c r="F27" i="25"/>
  <c r="F32" i="25"/>
  <c r="E41" i="24"/>
  <c r="F33" i="24"/>
  <c r="E29" i="24"/>
  <c r="E26" i="24"/>
  <c r="E23" i="24"/>
  <c r="F30" i="25" l="1"/>
  <c r="F24" i="25"/>
  <c r="F34" i="25"/>
  <c r="F29" i="25"/>
  <c r="F28" i="25"/>
  <c r="F31" i="25"/>
  <c r="F26" i="25"/>
  <c r="F25" i="25"/>
  <c r="F23" i="24"/>
  <c r="E22" i="24"/>
  <c r="F24" i="24"/>
  <c r="F27" i="24"/>
  <c r="F30" i="24"/>
  <c r="F32" i="24"/>
  <c r="E41" i="23"/>
  <c r="F33" i="23"/>
  <c r="E29" i="23"/>
  <c r="E26" i="23"/>
  <c r="E23" i="23"/>
  <c r="F22" i="25" l="1"/>
  <c r="F34" i="24"/>
  <c r="F29" i="24"/>
  <c r="F28" i="24"/>
  <c r="F31" i="24"/>
  <c r="F26" i="24"/>
  <c r="F25" i="24"/>
  <c r="E22" i="23"/>
  <c r="F23" i="23" s="1"/>
  <c r="E41" i="22"/>
  <c r="F33" i="22"/>
  <c r="E29" i="22"/>
  <c r="E26" i="22"/>
  <c r="E23" i="22"/>
  <c r="F22" i="24" l="1"/>
  <c r="F32" i="23"/>
  <c r="F27" i="23"/>
  <c r="F30" i="23"/>
  <c r="F24" i="23"/>
  <c r="F34" i="23"/>
  <c r="F31" i="23"/>
  <c r="F29" i="23"/>
  <c r="F28" i="23"/>
  <c r="F26" i="23"/>
  <c r="F25" i="23"/>
  <c r="E22" i="22"/>
  <c r="F34" i="22" s="1"/>
  <c r="E41" i="21"/>
  <c r="F33" i="21"/>
  <c r="E29" i="21"/>
  <c r="E26" i="21"/>
  <c r="E23" i="21"/>
  <c r="F22" i="23" l="1"/>
  <c r="F27" i="22"/>
  <c r="F32" i="22"/>
  <c r="F31" i="22"/>
  <c r="F30" i="22"/>
  <c r="F24" i="22"/>
  <c r="F25" i="22"/>
  <c r="F28" i="22"/>
  <c r="F26" i="22"/>
  <c r="F29" i="22"/>
  <c r="F23" i="22"/>
  <c r="E22" i="21"/>
  <c r="F23" i="21" s="1"/>
  <c r="E41" i="20"/>
  <c r="F33" i="20"/>
  <c r="E29" i="20"/>
  <c r="E26" i="20"/>
  <c r="E23" i="20"/>
  <c r="F22" i="22" l="1"/>
  <c r="F32" i="21"/>
  <c r="F27" i="21"/>
  <c r="F30" i="21"/>
  <c r="F24" i="21"/>
  <c r="F34" i="21"/>
  <c r="F31" i="21"/>
  <c r="F26" i="21"/>
  <c r="F29" i="21"/>
  <c r="F28" i="21"/>
  <c r="F25" i="21"/>
  <c r="F23" i="20"/>
  <c r="E22" i="20"/>
  <c r="F24" i="20"/>
  <c r="F27" i="20"/>
  <c r="F30" i="20"/>
  <c r="F32" i="20"/>
  <c r="F34" i="20"/>
  <c r="F29" i="20"/>
  <c r="E41" i="19"/>
  <c r="F33" i="19"/>
  <c r="E29" i="19"/>
  <c r="E26" i="19"/>
  <c r="E23" i="19"/>
  <c r="F22" i="21" l="1"/>
  <c r="F22" i="20"/>
  <c r="F31" i="20"/>
  <c r="F28" i="20"/>
  <c r="F26" i="20"/>
  <c r="F25" i="20"/>
  <c r="E22" i="19"/>
  <c r="F24" i="19" s="1"/>
  <c r="E41" i="18"/>
  <c r="F33" i="18"/>
  <c r="E29" i="18"/>
  <c r="E26" i="18"/>
  <c r="E23" i="18"/>
  <c r="F30" i="19" l="1"/>
  <c r="F34" i="19"/>
  <c r="F31" i="19"/>
  <c r="F26" i="19"/>
  <c r="F25" i="19"/>
  <c r="F29" i="19"/>
  <c r="F28" i="19"/>
  <c r="F32" i="19"/>
  <c r="F27" i="19"/>
  <c r="F23" i="19"/>
  <c r="F23" i="18"/>
  <c r="E22" i="18"/>
  <c r="F24" i="18"/>
  <c r="F27" i="18"/>
  <c r="F30" i="18"/>
  <c r="F32" i="18"/>
  <c r="E29" i="17"/>
  <c r="E41" i="17"/>
  <c r="F33" i="17"/>
  <c r="E26" i="17"/>
  <c r="E23" i="17"/>
  <c r="F22" i="19" l="1"/>
  <c r="F34" i="18"/>
  <c r="F29" i="18"/>
  <c r="F28" i="18"/>
  <c r="F31" i="18"/>
  <c r="F26" i="18"/>
  <c r="F25" i="18"/>
  <c r="E22" i="17"/>
  <c r="F31" i="17" s="1"/>
  <c r="E41" i="16"/>
  <c r="F33" i="16"/>
  <c r="E29" i="16"/>
  <c r="E26" i="16"/>
  <c r="E23" i="16"/>
  <c r="F22" i="18" l="1"/>
  <c r="F34" i="17"/>
  <c r="F24" i="17"/>
  <c r="F28" i="17"/>
  <c r="F30" i="17"/>
  <c r="F23" i="17"/>
  <c r="F25" i="17"/>
  <c r="F32" i="17"/>
  <c r="F27" i="17"/>
  <c r="F29" i="17"/>
  <c r="F26" i="17"/>
  <c r="E22" i="16"/>
  <c r="F31" i="16" s="1"/>
  <c r="E41" i="15"/>
  <c r="F33" i="15"/>
  <c r="E29" i="15"/>
  <c r="E26" i="15"/>
  <c r="E23" i="15"/>
  <c r="F22" i="17" l="1"/>
  <c r="F28" i="16"/>
  <c r="F30" i="16"/>
  <c r="F34" i="16"/>
  <c r="F24" i="16"/>
  <c r="F23" i="16"/>
  <c r="F25" i="16"/>
  <c r="F32" i="16"/>
  <c r="F27" i="16"/>
  <c r="F26" i="16"/>
  <c r="F29" i="16"/>
  <c r="E22" i="15"/>
  <c r="F23" i="15" s="1"/>
  <c r="E41" i="14"/>
  <c r="F33" i="14"/>
  <c r="E29" i="14"/>
  <c r="E26" i="14"/>
  <c r="E23" i="14"/>
  <c r="F22" i="16" l="1"/>
  <c r="F32" i="15"/>
  <c r="F27" i="15"/>
  <c r="F30" i="15"/>
  <c r="F24" i="15"/>
  <c r="F34" i="15"/>
  <c r="F31" i="15"/>
  <c r="F26" i="15"/>
  <c r="F25" i="15"/>
  <c r="F29" i="15"/>
  <c r="F28" i="15"/>
  <c r="E22" i="14"/>
  <c r="F31" i="14" s="1"/>
  <c r="F22" i="15" l="1"/>
  <c r="F32" i="14"/>
  <c r="F25" i="14"/>
  <c r="F27" i="14"/>
  <c r="F23" i="14"/>
  <c r="F28" i="14"/>
  <c r="F34" i="14"/>
  <c r="F30" i="14"/>
  <c r="F24" i="14"/>
  <c r="F26" i="14"/>
  <c r="F29" i="14"/>
  <c r="F22" i="14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<sst xmlns="http://schemas.openxmlformats.org/spreadsheetml/2006/main" count="612" uniqueCount="55">
  <si>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</si>
  <si>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</si>
  <si>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</si>
  <si>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Raiffesisen fond dluhopisové stability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</si>
  <si>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</si>
  <si>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</si>
  <si>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</si>
  <si>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</si>
  <si>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</si>
  <si>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</si>
  <si>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</si>
  <si>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</si>
  <si>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</si>
  <si>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</si>
  <si>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</si>
  <si>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</si>
  <si>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</si>
  <si>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</si>
  <si>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</si>
  <si>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</si>
  <si>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</si>
  <si>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</si>
  <si>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</si>
  <si>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</si>
  <si>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</si>
  <si>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</si>
  <si>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</si>
  <si>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</si>
  <si>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</si>
  <si>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</si>
  <si>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</si>
  <si>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</si>
  <si>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</si>
  <si>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</si>
  <si>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</si>
  <si>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</si>
  <si>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</si>
  <si>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CZ0008474293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</si>
  <si>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</si>
  <si>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</si>
  <si>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</si>
  <si>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</si>
  <si>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</si>
  <si>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 xml:space="preserve">za období 1.1. - </t>
  </si>
  <si>
    <t xml:space="preserve">za období 1.2. - </t>
  </si>
  <si>
    <t xml:space="preserve">za období 1.3. - </t>
  </si>
  <si>
    <t xml:space="preserve">za období 1.4. - </t>
  </si>
  <si>
    <t xml:space="preserve">za období 1.5. - </t>
  </si>
  <si>
    <t xml:space="preserve">za období 1.6. - </t>
  </si>
  <si>
    <t xml:space="preserve">za období 1.7. - </t>
  </si>
  <si>
    <t xml:space="preserve">za období 1.8. - </t>
  </si>
  <si>
    <t xml:space="preserve">za období 1.9. - </t>
  </si>
  <si>
    <t xml:space="preserve">za období 1.10. - </t>
  </si>
  <si>
    <t xml:space="preserve">za období 1.11. - </t>
  </si>
  <si>
    <t xml:space="preserve">za období 1.12.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</si>
</sst>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3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0" fontId="2" fillId="0" borderId="0" xfId="1" applyAlignment="1">
      <alignment horizontal="left" vertical="center"/>
    </xf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" fillId="0" borderId="34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5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0" fontId="19" fillId="0" borderId="34" xfId="1" applyFont="1" applyFill="1" applyBorder="1" applyAlignment="1" applyProtection="1">
      <alignment horizontal="center" vertical="center" wrapText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3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</cellXfs>
  <cellStyles count="5">
    <cellStyle name="Normal" xfId="0" builtinId="0"/>
    <cellStyle name="Normal 2" xfId="1"/>
    <cellStyle name="Normal 2 2" xfId="2"/>
    <cellStyle name="normální_Denni" xfId="3"/>
    <cellStyle name="Not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L11" sqref="L1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08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09"/>
      <c r="F14" s="109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42766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2948923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52782</v>
      </c>
      <c r="F23" s="63">
        <f>E23/E22*100</f>
        <v>1.7898737946023004</v>
      </c>
    </row>
    <row r="24" spans="1:6" x14ac:dyDescent="0.2">
      <c r="A24" s="64" t="s">
        <v>20</v>
      </c>
      <c r="B24" s="65"/>
      <c r="C24" s="65"/>
      <c r="D24" s="61">
        <v>4</v>
      </c>
      <c r="E24" s="62">
        <v>52782</v>
      </c>
      <c r="F24" s="63">
        <f>E24/E22*100</f>
        <v>1.7898737946023004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2738929</v>
      </c>
      <c r="F26" s="63">
        <f>E26/E22*100</f>
        <v>92.878959538787555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1935212</v>
      </c>
      <c r="F27" s="63">
        <f>E27/E22*100</f>
        <v>65.624365234358436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803717</v>
      </c>
      <c r="F28" s="63">
        <f>E28/E22*100</f>
        <v>27.254594304429109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156501</v>
      </c>
      <c r="F29" s="63">
        <f>E29/E22*100</f>
        <v>5.3070561693201217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156501</v>
      </c>
      <c r="F31" s="63">
        <f>E31/E22*100</f>
        <v>5.3070561693201217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711</v>
      </c>
      <c r="F34" s="74">
        <f>E34/E22*100</f>
        <v>2.411049729002758E-2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43</v>
      </c>
      <c r="D41" s="150"/>
      <c r="E41" s="151">
        <f>F21</f>
        <v>42766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55513660</v>
      </c>
      <c r="D42" s="104">
        <v>90954633</v>
      </c>
      <c r="E42" s="103">
        <v>56440372.920000002</v>
      </c>
      <c r="F42" s="105">
        <v>92454069.870000005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42766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2955485442.0999999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34" workbookViewId="0">
      <selection activeCell="G23" sqref="G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7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26"/>
      <c r="F14" s="126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43039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2251937</v>
      </c>
      <c r="F22" s="58">
        <f>+F23+F26+F34+F31</f>
        <v>100.00000000000001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88879</v>
      </c>
      <c r="F23" s="63">
        <f>E23/E22*100</f>
        <v>3.9467800386955765</v>
      </c>
    </row>
    <row r="24" spans="1:6" x14ac:dyDescent="0.2">
      <c r="A24" s="64" t="s">
        <v>20</v>
      </c>
      <c r="B24" s="65"/>
      <c r="C24" s="65"/>
      <c r="D24" s="61">
        <v>4</v>
      </c>
      <c r="E24" s="62">
        <v>88879</v>
      </c>
      <c r="F24" s="63">
        <f>E24/E22*100</f>
        <v>3.9467800386955765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2006045</v>
      </c>
      <c r="F26" s="63">
        <f>E26/E22*100</f>
        <v>89.080866827091526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1032201</v>
      </c>
      <c r="F27" s="63">
        <f>E27/E22*100</f>
        <v>45.836140176212744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973844</v>
      </c>
      <c r="F28" s="63">
        <f>E28/E22*100</f>
        <v>43.244726650878782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150869</v>
      </c>
      <c r="F29" s="63">
        <f>E29/E22*100</f>
        <v>6.6995213454017586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150869</v>
      </c>
      <c r="F31" s="63">
        <f>E31/E22*100</f>
        <v>6.6995213454017586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6144</v>
      </c>
      <c r="F34" s="74">
        <f>E34/E22*100</f>
        <v>0.27283178881114345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52</v>
      </c>
      <c r="D41" s="150"/>
      <c r="E41" s="151">
        <f>F21</f>
        <v>43039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39950686</v>
      </c>
      <c r="D42" s="104">
        <v>120887962</v>
      </c>
      <c r="E42" s="103">
        <v>40147647.670000002</v>
      </c>
      <c r="F42" s="105">
        <v>121502134.20999999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43039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2250004566.6900001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M8" sqref="M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9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28"/>
      <c r="F14" s="128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43069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2176777</v>
      </c>
      <c r="F22" s="58">
        <f>+F23+F26+F34+F31</f>
        <v>99.999999999999986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70476</v>
      </c>
      <c r="F23" s="63">
        <f>E23/E22*100</f>
        <v>3.2376306805887789</v>
      </c>
    </row>
    <row r="24" spans="1:6" x14ac:dyDescent="0.2">
      <c r="A24" s="64" t="s">
        <v>20</v>
      </c>
      <c r="B24" s="65"/>
      <c r="C24" s="65"/>
      <c r="D24" s="61">
        <v>4</v>
      </c>
      <c r="E24" s="62">
        <v>70476</v>
      </c>
      <c r="F24" s="63">
        <f>E24/E22*100</f>
        <v>3.2376306805887789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1947827</v>
      </c>
      <c r="F26" s="63">
        <f>E26/E22*100</f>
        <v>89.482156417492462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946369</v>
      </c>
      <c r="F27" s="63">
        <f>E27/E22*100</f>
        <v>43.475698245617259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1001458</v>
      </c>
      <c r="F28" s="63">
        <f>E28/E22*100</f>
        <v>46.006458171875209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150336</v>
      </c>
      <c r="F29" s="63">
        <f>E29/E22*100</f>
        <v>6.9063574265990493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150336</v>
      </c>
      <c r="F31" s="63">
        <f>E31/E22*100</f>
        <v>6.9063574265990493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8138</v>
      </c>
      <c r="F34" s="74">
        <f>E34/E22*100</f>
        <v>0.37385547531970431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53</v>
      </c>
      <c r="D41" s="150"/>
      <c r="E41" s="151">
        <f>F21</f>
        <v>43069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55814152</v>
      </c>
      <c r="D42" s="104">
        <v>127647420</v>
      </c>
      <c r="E42" s="103">
        <v>55989423.359999999</v>
      </c>
      <c r="F42" s="105">
        <v>128087810.41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43069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2177250166.96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>
      <selection activeCell="K26" sqref="K2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31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30"/>
      <c r="F14" s="130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43100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2148977</v>
      </c>
      <c r="F22" s="58">
        <f>+F23+F26+F34+F31</f>
        <v>100.00000000000001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42088</v>
      </c>
      <c r="F23" s="63">
        <f>E23/E22*100</f>
        <v>1.9585132832971222</v>
      </c>
    </row>
    <row r="24" spans="1:6" x14ac:dyDescent="0.2">
      <c r="A24" s="64" t="s">
        <v>20</v>
      </c>
      <c r="B24" s="65"/>
      <c r="C24" s="65"/>
      <c r="D24" s="61">
        <v>4</v>
      </c>
      <c r="E24" s="62">
        <v>42088</v>
      </c>
      <c r="F24" s="63">
        <f>E24/E22*100</f>
        <v>1.9585132832971222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1953471</v>
      </c>
      <c r="F26" s="63">
        <f>E26/E22*100</f>
        <v>90.902368894594971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1068688</v>
      </c>
      <c r="F27" s="63">
        <f>E27/E22*100</f>
        <v>49.730080871037707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884783</v>
      </c>
      <c r="F28" s="63">
        <f>E28/E22*100</f>
        <v>41.172288023557257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150502</v>
      </c>
      <c r="F29" s="63">
        <f>E29/E22*100</f>
        <v>7.0034253507599207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150502</v>
      </c>
      <c r="F31" s="63">
        <f>E31/E22*100</f>
        <v>7.0034253507599207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2916</v>
      </c>
      <c r="F34" s="74">
        <f>E34/E22*100</f>
        <v>0.13569247134799486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54</v>
      </c>
      <c r="D41" s="150"/>
      <c r="E41" s="151">
        <f>F21</f>
        <v>43100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61143244</v>
      </c>
      <c r="D42" s="104">
        <v>84207673</v>
      </c>
      <c r="E42" s="103">
        <v>61444915.079999998</v>
      </c>
      <c r="F42" s="105">
        <v>84620462.959999993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43097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2149873500.5300002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I17" sqref="I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1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10"/>
      <c r="F14" s="110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42794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2931977</v>
      </c>
      <c r="F22" s="58">
        <f>+F23+F26+F34+F31</f>
        <v>100.00000000000001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351916</v>
      </c>
      <c r="F23" s="63">
        <f>E23/E22*100</f>
        <v>12.002686242081708</v>
      </c>
    </row>
    <row r="24" spans="1:6" x14ac:dyDescent="0.2">
      <c r="A24" s="64" t="s">
        <v>20</v>
      </c>
      <c r="B24" s="65"/>
      <c r="C24" s="65"/>
      <c r="D24" s="61">
        <v>4</v>
      </c>
      <c r="E24" s="62">
        <v>351916</v>
      </c>
      <c r="F24" s="63">
        <f>E24/E22*100</f>
        <v>12.002686242081708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2422470</v>
      </c>
      <c r="F26" s="63">
        <f>E26/E22*100</f>
        <v>82.622408020253914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1597288</v>
      </c>
      <c r="F27" s="63">
        <f>E27/E22*100</f>
        <v>54.478189972158717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825182</v>
      </c>
      <c r="F28" s="63">
        <f>E28/E22*100</f>
        <v>28.144218048095194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156805</v>
      </c>
      <c r="F29" s="63">
        <f>E29/E22*100</f>
        <v>5.3480978875345881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156805</v>
      </c>
      <c r="F31" s="63">
        <f>E31/E22*100</f>
        <v>5.3480978875345881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786</v>
      </c>
      <c r="F34" s="74">
        <f>E34/E22*100</f>
        <v>2.6807850129792969E-2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44</v>
      </c>
      <c r="D41" s="150"/>
      <c r="E41" s="151">
        <f>F21</f>
        <v>42794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86298800</v>
      </c>
      <c r="D42" s="104">
        <v>104949891</v>
      </c>
      <c r="E42" s="103">
        <v>87410840.239999995</v>
      </c>
      <c r="F42" s="105">
        <v>106286107.83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42794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2931831988.29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L38" sqref="L3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3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12"/>
      <c r="F14" s="112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42825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2854562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316025</v>
      </c>
      <c r="F23" s="63">
        <f>E23/E22*100</f>
        <v>11.070875321678072</v>
      </c>
    </row>
    <row r="24" spans="1:6" x14ac:dyDescent="0.2">
      <c r="A24" s="64" t="s">
        <v>20</v>
      </c>
      <c r="B24" s="65"/>
      <c r="C24" s="65"/>
      <c r="D24" s="61">
        <v>4</v>
      </c>
      <c r="E24" s="62">
        <v>316025</v>
      </c>
      <c r="F24" s="63">
        <f>E24/E22*100</f>
        <v>11.070875321678072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2249974</v>
      </c>
      <c r="F26" s="63">
        <f>E26/E22*100</f>
        <v>78.820288366481435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1426122</v>
      </c>
      <c r="F27" s="63">
        <f>E27/E22*100</f>
        <v>49.959398324506523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823852</v>
      </c>
      <c r="F28" s="63">
        <f>E28/E22*100</f>
        <v>28.860890041974919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155705</v>
      </c>
      <c r="F29" s="63">
        <f>E29/E22*100</f>
        <v>5.4546021421149726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155705</v>
      </c>
      <c r="F31" s="63">
        <f>E31/E22*100</f>
        <v>5.4546021421149726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132858</v>
      </c>
      <c r="F34" s="74">
        <f>E34/E22*100</f>
        <v>4.6542341697255125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45</v>
      </c>
      <c r="D41" s="150"/>
      <c r="E41" s="151">
        <f>F21</f>
        <v>42825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62593054</v>
      </c>
      <c r="D42" s="104">
        <v>117714689</v>
      </c>
      <c r="E42" s="103">
        <v>63292642.170000002</v>
      </c>
      <c r="F42" s="105">
        <v>118968436.39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42825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2870673249.2199998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F21" sqref="F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5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14"/>
      <c r="F14" s="114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42855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2777387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268385</v>
      </c>
      <c r="F23" s="63">
        <f>E23/E22*100</f>
        <v>9.663219421708245</v>
      </c>
    </row>
    <row r="24" spans="1:6" x14ac:dyDescent="0.2">
      <c r="A24" s="64" t="s">
        <v>20</v>
      </c>
      <c r="B24" s="65"/>
      <c r="C24" s="65"/>
      <c r="D24" s="61">
        <v>4</v>
      </c>
      <c r="E24" s="62">
        <v>268385</v>
      </c>
      <c r="F24" s="63">
        <f>E24/E22*100</f>
        <v>9.663219421708245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2350700</v>
      </c>
      <c r="F26" s="63">
        <f>E26/E22*100</f>
        <v>84.637106748177331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1547411</v>
      </c>
      <c r="F27" s="63">
        <f>E27/E22*100</f>
        <v>55.714633934701929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803289</v>
      </c>
      <c r="F28" s="63">
        <f>E28/E22*100</f>
        <v>28.922472813475398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155828</v>
      </c>
      <c r="F29" s="63">
        <f>E29/E22*100</f>
        <v>5.6105972988279991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155828</v>
      </c>
      <c r="F31" s="63">
        <f>E31/E22*100</f>
        <v>5.6105972988279991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2474</v>
      </c>
      <c r="F34" s="74">
        <f>E34/E22*100</f>
        <v>8.9076531286421373E-2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46</v>
      </c>
      <c r="D41" s="150"/>
      <c r="E41" s="151">
        <f>F21</f>
        <v>42855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43195030</v>
      </c>
      <c r="D42" s="104">
        <v>129836826</v>
      </c>
      <c r="E42" s="103">
        <v>43587204.009999998</v>
      </c>
      <c r="F42" s="105">
        <v>131058947.28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42853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2780487690.9499998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F51" sqref="F5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7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16"/>
      <c r="F14" s="116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42886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2701293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289751</v>
      </c>
      <c r="F23" s="63">
        <f>E23/E22*100</f>
        <v>10.726381773469223</v>
      </c>
    </row>
    <row r="24" spans="1:6" x14ac:dyDescent="0.2">
      <c r="A24" s="64" t="s">
        <v>20</v>
      </c>
      <c r="B24" s="65"/>
      <c r="C24" s="65"/>
      <c r="D24" s="61">
        <v>4</v>
      </c>
      <c r="E24" s="62">
        <v>289751</v>
      </c>
      <c r="F24" s="63">
        <f>E24/E22*100</f>
        <v>10.726381773469223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2254673</v>
      </c>
      <c r="F26" s="63">
        <f>E26/E22*100</f>
        <v>83.466436258488059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1423532</v>
      </c>
      <c r="F27" s="63">
        <f>E27/E22*100</f>
        <v>52.698170838927872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831141</v>
      </c>
      <c r="F28" s="63">
        <f>E28/E22*100</f>
        <v>30.768265419560187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153631</v>
      </c>
      <c r="F29" s="63">
        <f>E29/E22*100</f>
        <v>5.6873134458202053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153631</v>
      </c>
      <c r="F31" s="63">
        <f>E31/E22*100</f>
        <v>5.6873134458202053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3238</v>
      </c>
      <c r="F34" s="74">
        <f>E34/E22*100</f>
        <v>0.11986852222250603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47</v>
      </c>
      <c r="D41" s="150"/>
      <c r="E41" s="151">
        <f>F21</f>
        <v>42886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40662023</v>
      </c>
      <c r="D42" s="104">
        <v>114480835</v>
      </c>
      <c r="E42" s="103">
        <v>41067630.359999999</v>
      </c>
      <c r="F42" s="105">
        <v>115596545.27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42886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2710989922.5100002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46" workbookViewId="0">
      <selection activeCell="I38" sqref="I3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9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18"/>
      <c r="F14" s="118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42916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2622772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433008</v>
      </c>
      <c r="F23" s="63">
        <f>E23/E22*100</f>
        <v>16.509555538948867</v>
      </c>
    </row>
    <row r="24" spans="1:6" x14ac:dyDescent="0.2">
      <c r="A24" s="64" t="s">
        <v>20</v>
      </c>
      <c r="B24" s="65"/>
      <c r="C24" s="65"/>
      <c r="D24" s="61">
        <v>4</v>
      </c>
      <c r="E24" s="62">
        <v>433008</v>
      </c>
      <c r="F24" s="63">
        <f>E24/E22*100</f>
        <v>16.509555538948867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2033482</v>
      </c>
      <c r="F26" s="63">
        <f>E26/E22*100</f>
        <v>77.531786979577333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1227883</v>
      </c>
      <c r="F27" s="63">
        <f>E27/E22*100</f>
        <v>46.816231071553304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805599</v>
      </c>
      <c r="F28" s="63">
        <f>E28/E22*100</f>
        <v>30.715555908024029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151598</v>
      </c>
      <c r="F29" s="63">
        <f>E29/E22*100</f>
        <v>5.7800678061226822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151598</v>
      </c>
      <c r="F31" s="63">
        <f>E31/E22*100</f>
        <v>5.7800678061226822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4684</v>
      </c>
      <c r="F34" s="74">
        <f>E34/E22*100</f>
        <v>0.17858967535111708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48</v>
      </c>
      <c r="D41" s="150"/>
      <c r="E41" s="151">
        <f>F21</f>
        <v>42916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57936034</v>
      </c>
      <c r="D42" s="104">
        <v>133083205</v>
      </c>
      <c r="E42" s="103">
        <v>58516124.289999999</v>
      </c>
      <c r="F42" s="105">
        <v>134452286.27000001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42916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2625752726.1999998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G48" sqref="G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1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20"/>
      <c r="F14" s="120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42947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2575796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429125</v>
      </c>
      <c r="F23" s="63">
        <f>E23/E22*100</f>
        <v>16.659898532337188</v>
      </c>
    </row>
    <row r="24" spans="1:6" x14ac:dyDescent="0.2">
      <c r="A24" s="64" t="s">
        <v>20</v>
      </c>
      <c r="B24" s="65"/>
      <c r="C24" s="65"/>
      <c r="D24" s="61">
        <v>4</v>
      </c>
      <c r="E24" s="62">
        <v>429125</v>
      </c>
      <c r="F24" s="63">
        <f>E24/E22*100</f>
        <v>16.659898532337188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1991127</v>
      </c>
      <c r="F26" s="63">
        <f>E26/E22*100</f>
        <v>77.301424491691122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1183965</v>
      </c>
      <c r="F27" s="63">
        <f>E27/E22*100</f>
        <v>45.965014310139466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807162</v>
      </c>
      <c r="F28" s="63">
        <f>E28/E22*100</f>
        <v>31.336410181551642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151632</v>
      </c>
      <c r="F29" s="63">
        <f>E29/E22*100</f>
        <v>5.8868015945362133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151632</v>
      </c>
      <c r="F31" s="63">
        <f>E31/E22*100</f>
        <v>5.8868015945362133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3912</v>
      </c>
      <c r="F34" s="74">
        <f>E34/E22*100</f>
        <v>0.15187538143548635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49</v>
      </c>
      <c r="D41" s="150"/>
      <c r="E41" s="151">
        <f>F21</f>
        <v>42947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44145871</v>
      </c>
      <c r="D42" s="104">
        <v>95847610</v>
      </c>
      <c r="E42" s="103">
        <v>44490274.939999998</v>
      </c>
      <c r="F42" s="105">
        <v>96587082.030000001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42947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2576476827.3000002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31" workbookViewId="0">
      <selection activeCell="F16" sqref="F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3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22"/>
      <c r="F14" s="122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42978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2412676</v>
      </c>
      <c r="F22" s="58">
        <f>+F23+F26+F34+F31</f>
        <v>100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248864</v>
      </c>
      <c r="F23" s="63">
        <f>E23/E22*100</f>
        <v>10.314853714298977</v>
      </c>
    </row>
    <row r="24" spans="1:6" x14ac:dyDescent="0.2">
      <c r="A24" s="64" t="s">
        <v>20</v>
      </c>
      <c r="B24" s="65"/>
      <c r="C24" s="65"/>
      <c r="D24" s="61">
        <v>4</v>
      </c>
      <c r="E24" s="62">
        <v>248864</v>
      </c>
      <c r="F24" s="63">
        <f>E24/E22*100</f>
        <v>10.314853714298977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2007776</v>
      </c>
      <c r="F26" s="63">
        <f>E26/E22*100</f>
        <v>83.217804628553523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1180697</v>
      </c>
      <c r="F27" s="63">
        <f>E27/E22*100</f>
        <v>48.937238153817589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827079</v>
      </c>
      <c r="F28" s="63">
        <f>E28/E22*100</f>
        <v>34.280566474735934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152421</v>
      </c>
      <c r="F29" s="63">
        <f>E29/E22*100</f>
        <v>6.3175080284298426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152421</v>
      </c>
      <c r="F31" s="63">
        <f>E31/E22*100</f>
        <v>6.3175080284298426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3615</v>
      </c>
      <c r="F34" s="74">
        <f>E34/E22*100</f>
        <v>0.14983362871765626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50</v>
      </c>
      <c r="D41" s="150"/>
      <c r="E41" s="151">
        <f>F21</f>
        <v>42978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42299968</v>
      </c>
      <c r="D42" s="104">
        <v>190274566</v>
      </c>
      <c r="E42" s="103">
        <v>42678949.719999999</v>
      </c>
      <c r="F42" s="105">
        <v>191961717.33000001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42978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2429385081.4099998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G15" sqref="G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42</v>
      </c>
      <c r="B9" s="107" t="s">
        <v>37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5"/>
      <c r="D13" s="15"/>
      <c r="E13" s="140"/>
      <c r="F13" s="140"/>
    </row>
    <row r="14" spans="1:6" ht="10.5" customHeight="1" x14ac:dyDescent="0.2">
      <c r="A14" s="12"/>
      <c r="B14" s="13"/>
      <c r="C14" s="30"/>
      <c r="D14" s="15"/>
      <c r="E14" s="124"/>
      <c r="F14" s="124"/>
    </row>
    <row r="15" spans="1:6" ht="12.75" customHeight="1" x14ac:dyDescent="0.2">
      <c r="A15" s="141"/>
      <c r="B15" s="141"/>
      <c r="C15" s="31"/>
      <c r="D15" s="15"/>
      <c r="E15" s="32"/>
      <c r="F15" s="32"/>
    </row>
    <row r="16" spans="1:6" x14ac:dyDescent="0.2">
      <c r="A16" s="29"/>
      <c r="B16" s="30"/>
      <c r="C16" s="15"/>
      <c r="D16" s="15"/>
      <c r="E16" s="32"/>
      <c r="F16" s="33"/>
    </row>
    <row r="17" spans="1:6" x14ac:dyDescent="0.2">
      <c r="A17" s="34"/>
      <c r="B17" s="35"/>
      <c r="C17" s="35"/>
      <c r="D17" s="35"/>
      <c r="E17" s="36"/>
      <c r="F17" s="15"/>
    </row>
    <row r="18" spans="1:6" ht="15.75" x14ac:dyDescent="0.2">
      <c r="A18" s="37" t="s">
        <v>12</v>
      </c>
      <c r="B18" s="38"/>
      <c r="C18" s="38"/>
      <c r="D18" s="39"/>
      <c r="E18" s="39"/>
      <c r="F18" s="39"/>
    </row>
    <row r="19" spans="1:6" ht="13.5" thickBot="1" x14ac:dyDescent="0.25">
      <c r="A19" s="40"/>
      <c r="B19" s="40"/>
      <c r="C19" s="40"/>
      <c r="D19" s="41"/>
      <c r="E19" s="41"/>
      <c r="F19" s="41"/>
    </row>
    <row r="20" spans="1:6" ht="38.25" x14ac:dyDescent="0.25">
      <c r="A20" s="42" t="s">
        <v>13</v>
      </c>
      <c r="B20" s="43"/>
      <c r="C20" s="44"/>
      <c r="D20" s="45" t="s">
        <v>14</v>
      </c>
      <c r="E20" s="46" t="s">
        <v>15</v>
      </c>
      <c r="F20" s="47" t="s">
        <v>16</v>
      </c>
    </row>
    <row r="21" spans="1:6" ht="13.5" thickBot="1" x14ac:dyDescent="0.25">
      <c r="A21" s="48"/>
      <c r="B21" s="49"/>
      <c r="C21" s="50"/>
      <c r="D21" s="51"/>
      <c r="E21" s="52" t="s">
        <v>17</v>
      </c>
      <c r="F21" s="53">
        <v>43008</v>
      </c>
    </row>
    <row r="22" spans="1:6" x14ac:dyDescent="0.2">
      <c r="A22" s="54" t="s">
        <v>18</v>
      </c>
      <c r="B22" s="55"/>
      <c r="C22" s="55"/>
      <c r="D22" s="56">
        <v>1</v>
      </c>
      <c r="E22" s="57">
        <f>+E23+E26+E34+E29</f>
        <v>2337953</v>
      </c>
      <c r="F22" s="58">
        <f>+F23+F26+F34+F31</f>
        <v>100.00000000000001</v>
      </c>
    </row>
    <row r="23" spans="1:6" x14ac:dyDescent="0.2">
      <c r="A23" s="59" t="s">
        <v>19</v>
      </c>
      <c r="B23" s="60"/>
      <c r="C23" s="60"/>
      <c r="D23" s="61">
        <v>3</v>
      </c>
      <c r="E23" s="62">
        <f>E24+E25</f>
        <v>304537</v>
      </c>
      <c r="F23" s="63">
        <f>E23/E22*100</f>
        <v>13.025796498047651</v>
      </c>
    </row>
    <row r="24" spans="1:6" x14ac:dyDescent="0.2">
      <c r="A24" s="64" t="s">
        <v>20</v>
      </c>
      <c r="B24" s="65"/>
      <c r="C24" s="65"/>
      <c r="D24" s="61">
        <v>4</v>
      </c>
      <c r="E24" s="62">
        <v>304537</v>
      </c>
      <c r="F24" s="63">
        <f>E24/E22*100</f>
        <v>13.025796498047651</v>
      </c>
    </row>
    <row r="25" spans="1:6" x14ac:dyDescent="0.2">
      <c r="A25" s="64" t="s">
        <v>21</v>
      </c>
      <c r="B25" s="65"/>
      <c r="C25" s="65"/>
      <c r="D25" s="61">
        <v>5</v>
      </c>
      <c r="E25" s="62">
        <v>0</v>
      </c>
      <c r="F25" s="63">
        <f>E25/E22*100</f>
        <v>0</v>
      </c>
    </row>
    <row r="26" spans="1:6" x14ac:dyDescent="0.2">
      <c r="A26" s="59" t="s">
        <v>22</v>
      </c>
      <c r="B26" s="65"/>
      <c r="C26" s="65"/>
      <c r="D26" s="61">
        <v>9</v>
      </c>
      <c r="E26" s="62">
        <f>E27+E28</f>
        <v>1856266</v>
      </c>
      <c r="F26" s="63">
        <f>E26/E22*100</f>
        <v>79.397062301936785</v>
      </c>
    </row>
    <row r="27" spans="1:6" x14ac:dyDescent="0.2">
      <c r="A27" s="64" t="s">
        <v>23</v>
      </c>
      <c r="B27" s="65"/>
      <c r="C27" s="65"/>
      <c r="D27" s="61">
        <v>10</v>
      </c>
      <c r="E27" s="62">
        <v>990365</v>
      </c>
      <c r="F27" s="63">
        <f>E27/E22*100</f>
        <v>42.360346850428563</v>
      </c>
    </row>
    <row r="28" spans="1:6" x14ac:dyDescent="0.2">
      <c r="A28" s="64" t="s">
        <v>24</v>
      </c>
      <c r="B28" s="65"/>
      <c r="C28" s="65"/>
      <c r="D28" s="61">
        <v>11</v>
      </c>
      <c r="E28" s="62">
        <v>865901</v>
      </c>
      <c r="F28" s="63">
        <f>E28/E22*100</f>
        <v>37.036715451508222</v>
      </c>
    </row>
    <row r="29" spans="1:6" x14ac:dyDescent="0.2">
      <c r="A29" s="59" t="s">
        <v>25</v>
      </c>
      <c r="B29" s="65"/>
      <c r="C29" s="65"/>
      <c r="D29" s="61">
        <v>12</v>
      </c>
      <c r="E29" s="62">
        <f>E30+E31+E32</f>
        <v>151639</v>
      </c>
      <c r="F29" s="63">
        <f>E29/E22*100</f>
        <v>6.4859729857700303</v>
      </c>
    </row>
    <row r="30" spans="1:6" x14ac:dyDescent="0.2">
      <c r="A30" s="64" t="s">
        <v>26</v>
      </c>
      <c r="B30" s="65"/>
      <c r="C30" s="65"/>
      <c r="D30" s="61">
        <v>13</v>
      </c>
      <c r="E30" s="62">
        <v>0</v>
      </c>
      <c r="F30" s="63">
        <f>E30/E22*100</f>
        <v>0</v>
      </c>
    </row>
    <row r="31" spans="1:6" x14ac:dyDescent="0.2">
      <c r="A31" s="64" t="s">
        <v>27</v>
      </c>
      <c r="B31" s="65"/>
      <c r="C31" s="65"/>
      <c r="D31" s="61">
        <v>14</v>
      </c>
      <c r="E31" s="62">
        <v>151639</v>
      </c>
      <c r="F31" s="63">
        <f>E31/E22*100</f>
        <v>6.4859729857700303</v>
      </c>
    </row>
    <row r="32" spans="1:6" x14ac:dyDescent="0.2">
      <c r="A32" s="64" t="s">
        <v>28</v>
      </c>
      <c r="B32" s="65"/>
      <c r="C32" s="65"/>
      <c r="D32" s="61">
        <v>15</v>
      </c>
      <c r="E32" s="62">
        <v>0</v>
      </c>
      <c r="F32" s="63">
        <f>E32/E22*100</f>
        <v>0</v>
      </c>
    </row>
    <row r="33" spans="1:7" ht="13.5" hidden="1" thickBot="1" x14ac:dyDescent="0.25">
      <c r="A33" s="66" t="s">
        <v>29</v>
      </c>
      <c r="B33" s="67"/>
      <c r="C33" s="67"/>
      <c r="D33" s="68">
        <v>24</v>
      </c>
      <c r="E33" s="69">
        <v>0</v>
      </c>
      <c r="F33" s="63" t="e">
        <f t="shared" ref="F33" si="0">E33/E32*100</f>
        <v>#DIV/0!</v>
      </c>
    </row>
    <row r="34" spans="1:7" ht="12.75" customHeight="1" thickBot="1" x14ac:dyDescent="0.25">
      <c r="A34" s="70" t="s">
        <v>30</v>
      </c>
      <c r="B34" s="71"/>
      <c r="C34" s="71"/>
      <c r="D34" s="72">
        <v>24</v>
      </c>
      <c r="E34" s="73">
        <v>25511</v>
      </c>
      <c r="F34" s="74">
        <f>E34/E22*100</f>
        <v>1.0911682142455388</v>
      </c>
    </row>
    <row r="35" spans="1:7" x14ac:dyDescent="0.2">
      <c r="A35" s="75"/>
      <c r="B35" s="76"/>
      <c r="C35" s="76"/>
      <c r="D35" s="77"/>
      <c r="E35" s="78"/>
      <c r="F35" s="79"/>
    </row>
    <row r="36" spans="1:7" x14ac:dyDescent="0.2">
      <c r="A36" s="75"/>
      <c r="B36" s="76"/>
      <c r="C36" s="76"/>
      <c r="D36" s="77"/>
      <c r="E36" s="78"/>
      <c r="F36" s="79"/>
    </row>
    <row r="37" spans="1:7" ht="15.75" x14ac:dyDescent="0.2">
      <c r="A37" s="80" t="s">
        <v>31</v>
      </c>
      <c r="B37" s="81"/>
      <c r="C37" s="81"/>
      <c r="D37" s="81"/>
      <c r="E37" s="81"/>
      <c r="F37" s="81"/>
    </row>
    <row r="38" spans="1:7" ht="13.5" thickBot="1" x14ac:dyDescent="0.25">
      <c r="B38" s="82"/>
      <c r="C38" s="82"/>
      <c r="D38" s="83"/>
      <c r="E38" s="84"/>
      <c r="F38" s="85"/>
    </row>
    <row r="39" spans="1:7" ht="20.25" customHeight="1" x14ac:dyDescent="0.2">
      <c r="A39" s="142" t="s">
        <v>32</v>
      </c>
      <c r="B39" s="145" t="s">
        <v>14</v>
      </c>
      <c r="C39" s="147" t="s">
        <v>33</v>
      </c>
      <c r="D39" s="148"/>
      <c r="E39" s="147" t="s">
        <v>34</v>
      </c>
      <c r="F39" s="148"/>
      <c r="G39" s="86"/>
    </row>
    <row r="40" spans="1:7" ht="20.25" customHeight="1" x14ac:dyDescent="0.2">
      <c r="A40" s="143"/>
      <c r="B40" s="146"/>
      <c r="C40" s="87" t="s">
        <v>35</v>
      </c>
      <c r="D40" s="88" t="s">
        <v>36</v>
      </c>
      <c r="E40" s="87" t="s">
        <v>35</v>
      </c>
      <c r="F40" s="88" t="s">
        <v>36</v>
      </c>
    </row>
    <row r="41" spans="1:7" ht="15" customHeight="1" thickBot="1" x14ac:dyDescent="0.25">
      <c r="A41" s="144"/>
      <c r="B41" s="135"/>
      <c r="C41" s="149" t="s">
        <v>51</v>
      </c>
      <c r="D41" s="150"/>
      <c r="E41" s="151">
        <f>F21</f>
        <v>43008</v>
      </c>
      <c r="F41" s="152"/>
    </row>
    <row r="42" spans="1:7" ht="12.75" customHeight="1" thickBot="1" x14ac:dyDescent="0.25">
      <c r="A42" s="101" t="s">
        <v>37</v>
      </c>
      <c r="B42" s="102">
        <v>1</v>
      </c>
      <c r="C42" s="103">
        <v>41271916</v>
      </c>
      <c r="D42" s="104">
        <v>127105831</v>
      </c>
      <c r="E42" s="103">
        <v>41618372.409999996</v>
      </c>
      <c r="F42" s="105">
        <v>128241741.36</v>
      </c>
    </row>
    <row r="43" spans="1:7" x14ac:dyDescent="0.2">
      <c r="A43" s="75"/>
      <c r="B43" s="82"/>
      <c r="C43" s="89"/>
      <c r="D43" s="89"/>
      <c r="E43" s="89"/>
      <c r="F43" s="89"/>
    </row>
    <row r="44" spans="1:7" x14ac:dyDescent="0.2">
      <c r="A44" s="75"/>
      <c r="B44" s="82"/>
      <c r="C44" s="82"/>
      <c r="D44" s="83"/>
      <c r="E44" s="84"/>
      <c r="F44" s="85"/>
    </row>
    <row r="45" spans="1:7" ht="15.75" x14ac:dyDescent="0.2">
      <c r="A45" s="80" t="s">
        <v>38</v>
      </c>
      <c r="B45" s="82"/>
      <c r="C45" s="82"/>
      <c r="D45" s="83"/>
      <c r="E45" s="84"/>
      <c r="F45" s="85"/>
    </row>
    <row r="46" spans="1:7" x14ac:dyDescent="0.2">
      <c r="A46" s="75"/>
      <c r="B46" s="82"/>
      <c r="C46" s="90"/>
      <c r="D46" s="90"/>
    </row>
    <row r="47" spans="1:7" ht="3" customHeight="1" thickBot="1" x14ac:dyDescent="0.25"/>
    <row r="48" spans="1:7" ht="24" customHeight="1" x14ac:dyDescent="0.2">
      <c r="A48" s="132" t="s">
        <v>32</v>
      </c>
      <c r="B48" s="134" t="s">
        <v>14</v>
      </c>
      <c r="C48" s="136" t="s">
        <v>39</v>
      </c>
      <c r="D48" s="137"/>
      <c r="E48" s="91"/>
      <c r="F48" s="91"/>
    </row>
    <row r="49" spans="1:6" ht="12.75" customHeight="1" thickBot="1" x14ac:dyDescent="0.25">
      <c r="A49" s="133"/>
      <c r="B49" s="135"/>
      <c r="C49" s="92" t="s">
        <v>40</v>
      </c>
      <c r="D49" s="93">
        <v>43007</v>
      </c>
      <c r="E49" s="32"/>
      <c r="F49" s="94"/>
    </row>
    <row r="50" spans="1:6" ht="13.5" thickBot="1" x14ac:dyDescent="0.25">
      <c r="A50" s="101" t="s">
        <v>37</v>
      </c>
      <c r="B50" s="106">
        <v>1</v>
      </c>
      <c r="C50" s="138">
        <v>2337058613.25</v>
      </c>
      <c r="D50" s="139"/>
      <c r="E50" s="95"/>
      <c r="F50" s="94"/>
    </row>
    <row r="51" spans="1:6" x14ac:dyDescent="0.2">
      <c r="A51" s="75"/>
      <c r="B51" s="83"/>
      <c r="C51" s="96"/>
      <c r="D51" s="96"/>
      <c r="E51" s="95"/>
      <c r="F51" s="94"/>
    </row>
    <row r="52" spans="1:6" x14ac:dyDescent="0.2">
      <c r="C52" s="32"/>
      <c r="D52" s="32"/>
      <c r="E52" s="95"/>
      <c r="F52" s="95"/>
    </row>
    <row r="53" spans="1:6" ht="51" x14ac:dyDescent="0.25">
      <c r="A53" s="97" t="s">
        <v>41</v>
      </c>
      <c r="B53" s="98"/>
      <c r="C53" s="98"/>
      <c r="D53" s="99"/>
      <c r="E53" s="99"/>
      <c r="F53" s="100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2016-12-07T09:38:45Z</cp:lastPrinted>
  <dcterms:created xsi:type="dcterms:W3CDTF">2016-02-10T10:16:07Z</dcterms:created>
  <dcterms:modified xsi:type="dcterms:W3CDTF">2018-01-08T08:47:37Z</dcterms:modified>
</cp:coreProperties>
</file>