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8BD39CA8-A60C-492F-B934-557DB711B8BB}" xr6:coauthVersionLast="47" xr6:coauthVersionMax="47" xr10:uidLastSave="{00000000-0000-0000-0000-000000000000}"/>
  <bookViews>
    <workbookView xWindow="-108" yWindow="-108" windowWidth="23256" windowHeight="12576" tabRatio="884" firstSheet="4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4" r:id="rId5"/>
    <sheet name="červen 2022" sheetId="55" r:id="rId6"/>
    <sheet name="červenec 2022" sheetId="56" r:id="rId7"/>
    <sheet name="srpen 2022" sheetId="57" r:id="rId8"/>
    <sheet name="září 2022" sheetId="58" r:id="rId9"/>
    <sheet name="říjen 2022" sheetId="59" r:id="rId10"/>
    <sheet name="listopad 2022" sheetId="60" r:id="rId11"/>
    <sheet name="prosinec 2022" sheetId="61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1_002" localSheetId="2">#REF!</definedName>
    <definedName name="I_01_001_002" localSheetId="5">#REF!</definedName>
    <definedName name="I_01_001_002" localSheetId="6">#REF!</definedName>
    <definedName name="I_01_001_002" localSheetId="3">#REF!</definedName>
    <definedName name="I_01_001_002" localSheetId="4">#REF!</definedName>
    <definedName name="I_01_001_002" localSheetId="0">#REF!</definedName>
    <definedName name="I_01_001_002" localSheetId="10">#REF!</definedName>
    <definedName name="I_01_001_002" localSheetId="11">#REF!</definedName>
    <definedName name="I_01_001_002" localSheetId="9">#REF!</definedName>
    <definedName name="I_01_001_002" localSheetId="7">#REF!</definedName>
    <definedName name="I_01_001_002" localSheetId="1">#REF!</definedName>
    <definedName name="I_01_001_002" localSheetId="8">#REF!</definedName>
    <definedName name="I_01_001_002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2_003" localSheetId="2">#REF!</definedName>
    <definedName name="i_01_002_003" localSheetId="5">#REF!</definedName>
    <definedName name="i_01_002_003" localSheetId="6">#REF!</definedName>
    <definedName name="i_01_002_003" localSheetId="3">#REF!</definedName>
    <definedName name="i_01_002_003" localSheetId="4">#REF!</definedName>
    <definedName name="i_01_002_003" localSheetId="0">#REF!</definedName>
    <definedName name="i_01_002_003" localSheetId="10">#REF!</definedName>
    <definedName name="i_01_002_003" localSheetId="11">#REF!</definedName>
    <definedName name="i_01_002_003" localSheetId="9">#REF!</definedName>
    <definedName name="i_01_002_003" localSheetId="7">#REF!</definedName>
    <definedName name="i_01_002_003" localSheetId="1">#REF!</definedName>
    <definedName name="i_01_002_003" localSheetId="8">#REF!</definedName>
    <definedName name="i_01_002_003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9" i="61" l="1"/>
  <c r="E32" i="61"/>
  <c r="E29" i="61"/>
  <c r="E26" i="61"/>
  <c r="E24" i="61"/>
  <c r="D49" i="60"/>
  <c r="E32" i="60"/>
  <c r="E29" i="60"/>
  <c r="E26" i="60"/>
  <c r="E24" i="60"/>
  <c r="D49" i="59"/>
  <c r="E32" i="59"/>
  <c r="E29" i="59"/>
  <c r="E26" i="59"/>
  <c r="E24" i="59"/>
  <c r="D49" i="58"/>
  <c r="E32" i="58"/>
  <c r="E29" i="58"/>
  <c r="E26" i="58"/>
  <c r="E24" i="58"/>
  <c r="D49" i="57"/>
  <c r="E32" i="57"/>
  <c r="E29" i="57"/>
  <c r="E26" i="57"/>
  <c r="E24" i="57"/>
  <c r="D49" i="56"/>
  <c r="E32" i="56"/>
  <c r="E29" i="56"/>
  <c r="E26" i="56"/>
  <c r="E24" i="56"/>
  <c r="D49" i="55"/>
  <c r="E32" i="55"/>
  <c r="E29" i="55"/>
  <c r="E26" i="55"/>
  <c r="E24" i="55"/>
  <c r="D49" i="54"/>
  <c r="E32" i="54"/>
  <c r="E29" i="54"/>
  <c r="E26" i="54"/>
  <c r="E24" i="54"/>
  <c r="D49" i="52"/>
  <c r="E32" i="52"/>
  <c r="E29" i="52"/>
  <c r="E26" i="52"/>
  <c r="E24" i="52"/>
  <c r="D49" i="51"/>
  <c r="E32" i="51"/>
  <c r="E29" i="51"/>
  <c r="E26" i="51"/>
  <c r="E24" i="51"/>
  <c r="D49" i="50"/>
  <c r="E32" i="50"/>
  <c r="E29" i="50"/>
  <c r="E26" i="50"/>
  <c r="E24" i="50"/>
  <c r="D49" i="49"/>
  <c r="E32" i="49"/>
  <c r="E29" i="49"/>
  <c r="E26" i="49"/>
  <c r="E24" i="49"/>
  <c r="E23" i="61" l="1"/>
  <c r="F24" i="61" s="1"/>
  <c r="E23" i="60"/>
  <c r="F28" i="60" s="1"/>
  <c r="E23" i="59"/>
  <c r="E23" i="58"/>
  <c r="F32" i="58" s="1"/>
  <c r="E23" i="57"/>
  <c r="E23" i="56"/>
  <c r="F24" i="56" s="1"/>
  <c r="E23" i="55"/>
  <c r="F32" i="55" s="1"/>
  <c r="E23" i="54"/>
  <c r="F33" i="54" s="1"/>
  <c r="E23" i="52"/>
  <c r="F24" i="52" s="1"/>
  <c r="E23" i="51"/>
  <c r="F30" i="51" s="1"/>
  <c r="E23" i="50"/>
  <c r="F36" i="50" s="1"/>
  <c r="E23" i="49"/>
  <c r="F29" i="49" s="1"/>
  <c r="F31" i="61" l="1"/>
  <c r="F25" i="61"/>
  <c r="F26" i="61"/>
  <c r="F27" i="61"/>
  <c r="F28" i="61"/>
  <c r="F34" i="61"/>
  <c r="F30" i="61"/>
  <c r="F32" i="61"/>
  <c r="F33" i="61"/>
  <c r="F36" i="61"/>
  <c r="F35" i="61"/>
  <c r="F29" i="61"/>
  <c r="F36" i="60"/>
  <c r="F25" i="60"/>
  <c r="F30" i="60"/>
  <c r="F34" i="60"/>
  <c r="F35" i="60"/>
  <c r="F27" i="60"/>
  <c r="F29" i="60"/>
  <c r="F31" i="60"/>
  <c r="F24" i="60"/>
  <c r="F32" i="60"/>
  <c r="F33" i="60"/>
  <c r="F26" i="60"/>
  <c r="F30" i="59"/>
  <c r="F36" i="59"/>
  <c r="F35" i="59"/>
  <c r="F34" i="59"/>
  <c r="F28" i="59"/>
  <c r="F26" i="59"/>
  <c r="F33" i="59"/>
  <c r="F27" i="59"/>
  <c r="F32" i="59"/>
  <c r="F31" i="59"/>
  <c r="F25" i="59"/>
  <c r="F29" i="59"/>
  <c r="F24" i="59"/>
  <c r="F30" i="58"/>
  <c r="F36" i="58"/>
  <c r="F35" i="58"/>
  <c r="F34" i="58"/>
  <c r="F33" i="58"/>
  <c r="F27" i="58"/>
  <c r="F28" i="58"/>
  <c r="F26" i="58"/>
  <c r="F25" i="58"/>
  <c r="F31" i="58"/>
  <c r="F29" i="58"/>
  <c r="F24" i="58"/>
  <c r="F30" i="57"/>
  <c r="F36" i="57"/>
  <c r="F35" i="57"/>
  <c r="F34" i="57"/>
  <c r="F28" i="57"/>
  <c r="F33" i="57"/>
  <c r="F27" i="57"/>
  <c r="F26" i="57"/>
  <c r="F25" i="57"/>
  <c r="F24" i="57"/>
  <c r="F32" i="57"/>
  <c r="F31" i="57"/>
  <c r="F29" i="57"/>
  <c r="F32" i="56"/>
  <c r="F35" i="56"/>
  <c r="F28" i="56"/>
  <c r="F33" i="56"/>
  <c r="F27" i="56"/>
  <c r="F25" i="56"/>
  <c r="F30" i="56"/>
  <c r="F36" i="56"/>
  <c r="F34" i="56"/>
  <c r="F31" i="56"/>
  <c r="F26" i="56"/>
  <c r="F29" i="56"/>
  <c r="F33" i="55"/>
  <c r="F29" i="55"/>
  <c r="F27" i="55"/>
  <c r="F24" i="55"/>
  <c r="F28" i="55"/>
  <c r="F34" i="55"/>
  <c r="F35" i="55"/>
  <c r="F36" i="55"/>
  <c r="F26" i="55"/>
  <c r="F25" i="55"/>
  <c r="F30" i="55"/>
  <c r="F31" i="55"/>
  <c r="F24" i="54"/>
  <c r="F35" i="54"/>
  <c r="F34" i="54"/>
  <c r="F30" i="54"/>
  <c r="F36" i="54"/>
  <c r="F28" i="54"/>
  <c r="F27" i="54"/>
  <c r="F26" i="54"/>
  <c r="F31" i="54"/>
  <c r="F32" i="54"/>
  <c r="F25" i="54"/>
  <c r="F29" i="54"/>
  <c r="F28" i="52"/>
  <c r="F32" i="52"/>
  <c r="F34" i="52"/>
  <c r="F35" i="52"/>
  <c r="F26" i="52"/>
  <c r="F30" i="52"/>
  <c r="F29" i="52"/>
  <c r="F25" i="52"/>
  <c r="F27" i="52"/>
  <c r="F31" i="52"/>
  <c r="F36" i="52"/>
  <c r="F33" i="52"/>
  <c r="F24" i="51"/>
  <c r="F25" i="51"/>
  <c r="F26" i="51"/>
  <c r="F29" i="51"/>
  <c r="F36" i="51"/>
  <c r="F27" i="51"/>
  <c r="F33" i="51"/>
  <c r="F28" i="51"/>
  <c r="F34" i="51"/>
  <c r="F35" i="51"/>
  <c r="F31" i="51"/>
  <c r="F32" i="51"/>
  <c r="F31" i="50"/>
  <c r="F27" i="50"/>
  <c r="F33" i="50"/>
  <c r="F30" i="50"/>
  <c r="F35" i="50"/>
  <c r="F25" i="50"/>
  <c r="F29" i="50"/>
  <c r="F26" i="50"/>
  <c r="F24" i="50"/>
  <c r="F34" i="50"/>
  <c r="F32" i="50"/>
  <c r="F28" i="50"/>
  <c r="F26" i="49"/>
  <c r="F36" i="49"/>
  <c r="F25" i="49"/>
  <c r="F30" i="49"/>
  <c r="F27" i="49"/>
  <c r="F34" i="49"/>
  <c r="F28" i="49"/>
  <c r="F33" i="49"/>
  <c r="F24" i="49"/>
  <c r="F32" i="49"/>
  <c r="F35" i="49"/>
  <c r="F31" i="49"/>
  <c r="F23" i="61" l="1"/>
  <c r="F23" i="60"/>
  <c r="F23" i="59"/>
  <c r="F23" i="58"/>
  <c r="F23" i="57"/>
  <c r="F23" i="56"/>
  <c r="F23" i="55"/>
  <c r="F23" i="54"/>
  <c r="F23" i="52"/>
  <c r="F23" i="51"/>
  <c r="F23" i="50"/>
  <c r="F23" i="49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<sst xmlns="http://schemas.openxmlformats.org/spreadsheetml/2006/main" count="612" uniqueCount="55">
  <si>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</si>
  <si>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</si>
  <si>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</si>
  <si>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příležitostí</t>
  </si>
  <si>
    <t>Měna</t>
  </si>
  <si>
    <t>CZK</t>
  </si>
  <si>
    <t>Forma fondu</t>
  </si>
  <si>
    <t>otevřený podílový fond</t>
  </si>
  <si>
    <t>Jmenovitá hodnota PL, Kč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</si>
  <si>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</si>
  <si>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</si>
  <si>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</si>
  <si>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</si>
  <si>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</si>
  <si>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</si>
  <si>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</si>
  <si>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</si>
  <si>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</si>
  <si>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</si>
  <si>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</si>
  <si>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</si>
  <si>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</si>
  <si>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</si>
  <si>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</si>
  <si>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</si>
  <si>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</si>
  <si>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</si>
  <si>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</si>
  <si>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</si>
  <si>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</si>
  <si>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</si>
  <si>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</si>
  <si>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</si>
  <si>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</si>
  <si>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</si>
  <si>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CZ0008473998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</si>
  <si>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</si>
  <si>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</si>
  <si>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</si>
  <si>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</si>
  <si>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  Státní bezkupónové dluhopisy a ostatní cenné papíry přijímané centrální bankou k refinancování</t>
  </si>
  <si>
    <t>Vydané vládními institucemi</t>
  </si>
  <si>
    <t>ISIN</t>
  </si>
  <si>
    <t>za období 1.1.  - 31.1.2022</t>
  </si>
  <si>
    <t>za období 1.2.  - 28.2.2022</t>
  </si>
  <si>
    <t>za období 1.3.  - 31.3.2022</t>
  </si>
  <si>
    <t>za období 1.4.  - 30.4.2022</t>
  </si>
  <si>
    <t>za období 1.5.  - 31.5.2022</t>
  </si>
  <si>
    <t>za období 1.6.  - 30.6.2022</t>
  </si>
  <si>
    <t>za období 1.7.  - 31.7.2022</t>
  </si>
  <si>
    <t>za období 1.8.  - 31.8.2022</t>
  </si>
  <si>
    <t>za období 1.9.  - 30.9.2022</t>
  </si>
  <si>
    <t>za období 1.10.  - 31.10.2022</t>
  </si>
  <si>
    <t>za období 1.11.  - 30.11.2022</t>
  </si>
  <si>
    <t>za období 1.12. 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</si>
</sst>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Border="1" applyAlignment="1">
      <alignment horizontal="left" vertical="center"/>
    </xf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9" fillId="0" borderId="19" xfId="1" applyFont="1" applyFill="1" applyBorder="1" applyAlignment="1">
      <alignment vertical="center" wrapText="1"/>
    </xf>
    <xf numFmtId="0" fontId="18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8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" fillId="0" borderId="31" xfId="1" applyFont="1" applyFill="1" applyBorder="1" applyAlignment="1">
      <alignment horizontal="left" vertical="center" indent="1"/>
    </xf>
    <xf numFmtId="0" fontId="18" fillId="0" borderId="32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33" xfId="1" applyNumberFormat="1" applyBorder="1" applyAlignment="1">
      <alignment horizontal="right" indent="1"/>
    </xf>
    <xf numFmtId="3" fontId="1" fillId="0" borderId="0" xfId="1" applyNumberFormat="1"/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14" fontId="21" fillId="0" borderId="0" xfId="1" applyNumberFormat="1" applyFont="1" applyFill="1" applyBorder="1" applyAlignment="1">
      <alignment horizontal="left" vertical="center"/>
    </xf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1" fillId="0" borderId="15" xfId="1" applyNumberFormat="1" applyBorder="1" applyAlignment="1">
      <alignment horizontal="right" indent="5"/>
    </xf>
    <xf numFmtId="3" fontId="1" fillId="0" borderId="33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2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4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6D9B86E-5546-43D3-AF4B-0AC56DB12F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5AD4E3-B329-467F-8DF0-79325DA40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77F4826-8CE5-420F-82E4-59E8939BA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A09C99-6B41-484D-88E2-B7345DFBC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CFCAEE-F765-4D5A-952B-7E5A999FD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261312-5A9F-4679-A793-56F57CF98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6D2A28-1BD5-4859-A84A-25CFF17F5B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F23E2D-36A5-4300-8552-7007250E0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F1E390-6B9B-4FE5-AB2F-F932E4FEE2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6CC278-EEA7-470F-BE96-46FBC2828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787328-83D1-49E6-915C-082F737D2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1B30E6-3341-4D05-ACD9-E9BCEC1AD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BE2B1-2184-4C78-A8AB-DA25DAF80E09}">
  <sheetPr>
    <pageSetUpPr fitToPage="1"/>
  </sheetPr>
  <dimension ref="A1:F53"/>
  <sheetViews>
    <sheetView topLeftCell="A45" zoomScale="96" zoomScaleNormal="96" workbookViewId="0">
      <selection activeCell="I8" sqref="I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0"/>
      <c r="B16" s="100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44592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1695397</v>
      </c>
      <c r="F23" s="57">
        <f>+F26+F29+F32+F36+F24</f>
        <v>99.999999999999986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81989</v>
      </c>
      <c r="F26" s="62">
        <f>E26/E23*100</f>
        <v>4.8359764704078154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81880</v>
      </c>
      <c r="F27" s="62">
        <f>E27/E23*100</f>
        <v>4.8295472977715548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109</v>
      </c>
      <c r="F28" s="62">
        <f>E28/E23*100</f>
        <v>6.4291726362615959E-3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1316912</v>
      </c>
      <c r="F29" s="62">
        <f>E29/E23*100</f>
        <v>77.675730227197519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655893</v>
      </c>
      <c r="F30" s="62">
        <f>E30/E23*100</f>
        <v>38.686691081793825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661019</v>
      </c>
      <c r="F31" s="62">
        <f>E31/E23*100</f>
        <v>38.989039145403702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278394</v>
      </c>
      <c r="F32" s="62">
        <f>E32/E23*100</f>
        <v>16.420578778893674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278394</v>
      </c>
      <c r="F34" s="62">
        <f>E34/E23*100</f>
        <v>16.420578778893674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18102</v>
      </c>
      <c r="F36" s="69">
        <f>E36/E23*100</f>
        <v>1.0677145235009853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43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6747862</v>
      </c>
      <c r="D44" s="83">
        <v>28860384</v>
      </c>
      <c r="E44" s="83">
        <v>7149100</v>
      </c>
      <c r="F44" s="84">
        <v>30549453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44592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1682438721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E24A9-7A31-4A65-A444-A09594D81431}">
  <sheetPr>
    <pageSetUpPr fitToPage="1"/>
  </sheetPr>
  <dimension ref="A1:F53"/>
  <sheetViews>
    <sheetView topLeftCell="A39" zoomScale="90" zoomScaleNormal="90" workbookViewId="0">
      <selection activeCell="I31" sqref="I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9"/>
      <c r="B16" s="109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44865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1459962</v>
      </c>
      <c r="F23" s="57">
        <f>+F26+F29+F32+F36+F24</f>
        <v>99.999999999999986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90727</v>
      </c>
      <c r="F26" s="62">
        <f>E26/E23*100</f>
        <v>6.2143398252831235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89618</v>
      </c>
      <c r="F27" s="62">
        <f>E27/E23*100</f>
        <v>6.1383789441095047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1109</v>
      </c>
      <c r="F28" s="62">
        <f>E28/E23*100</f>
        <v>7.5960881173619585E-2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1107606</v>
      </c>
      <c r="F29" s="62">
        <f>E29/E23*100</f>
        <v>75.865399236418483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492519</v>
      </c>
      <c r="F30" s="62">
        <f>E30/E23*100</f>
        <v>33.735056117898957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615087</v>
      </c>
      <c r="F31" s="62">
        <f>E31/E23*100</f>
        <v>42.130343118519527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253916</v>
      </c>
      <c r="F32" s="62">
        <f>E32/E23*100</f>
        <v>17.391959516754547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253916</v>
      </c>
      <c r="F34" s="62">
        <f>E34/E23*100</f>
        <v>17.391959516754547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7713</v>
      </c>
      <c r="F36" s="69">
        <f>E36/E23*100</f>
        <v>0.5283014215438484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52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722216</v>
      </c>
      <c r="D44" s="83">
        <v>67279603</v>
      </c>
      <c r="E44" s="83">
        <v>718778</v>
      </c>
      <c r="F44" s="84">
        <v>66907437</v>
      </c>
    </row>
    <row r="45" spans="1:6" x14ac:dyDescent="0.25">
      <c r="C45" s="85"/>
      <c r="D45" s="85"/>
      <c r="E45" s="85"/>
      <c r="F45" s="88"/>
    </row>
    <row r="46" spans="1:6" ht="15.6" x14ac:dyDescent="0.25">
      <c r="A46" s="75" t="s">
        <v>36</v>
      </c>
      <c r="B46" s="86"/>
      <c r="C46" s="86"/>
      <c r="D46" s="87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44865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1440683657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564D1-9538-457D-A3FC-D7D8A58205F7}">
  <sheetPr>
    <pageSetUpPr fitToPage="1"/>
  </sheetPr>
  <dimension ref="A1:F53"/>
  <sheetViews>
    <sheetView topLeftCell="A42" zoomScale="90" zoomScaleNormal="90" workbookViewId="0">
      <selection activeCell="J21" sqref="J2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10"/>
      <c r="B16" s="110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44895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1466819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90943</v>
      </c>
      <c r="F26" s="62">
        <f>E26/E23*100</f>
        <v>6.2000151347916814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90834</v>
      </c>
      <c r="F27" s="62">
        <f>E27/E23*100</f>
        <v>6.1925840884253613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109</v>
      </c>
      <c r="F28" s="62">
        <f>E28/E23*100</f>
        <v>7.4310463663205895E-3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1100540</v>
      </c>
      <c r="F29" s="62">
        <f>E29/E23*100</f>
        <v>75.029025394407896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506572</v>
      </c>
      <c r="F30" s="62">
        <f>E30/E23*100</f>
        <v>34.535413026419754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593968</v>
      </c>
      <c r="F31" s="62">
        <f>E31/E23*100</f>
        <v>40.493612367988142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260083</v>
      </c>
      <c r="F32" s="62">
        <f>E32/E23*100</f>
        <v>17.731090202676679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260083</v>
      </c>
      <c r="F34" s="62">
        <f>E34/E23*100</f>
        <v>17.731090202676679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15253</v>
      </c>
      <c r="F36" s="69">
        <f>E36/E23*100</f>
        <v>1.0398692681237425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53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665341</v>
      </c>
      <c r="D44" s="83">
        <v>48078785</v>
      </c>
      <c r="E44" s="83">
        <v>672472</v>
      </c>
      <c r="F44" s="84">
        <v>49262664</v>
      </c>
    </row>
    <row r="45" spans="1:6" x14ac:dyDescent="0.25">
      <c r="C45" s="85"/>
      <c r="D45" s="85"/>
      <c r="E45" s="85"/>
      <c r="F45" s="88"/>
    </row>
    <row r="46" spans="1:6" ht="15.6" x14ac:dyDescent="0.25">
      <c r="A46" s="75" t="s">
        <v>36</v>
      </c>
      <c r="B46" s="86"/>
      <c r="C46" s="86"/>
      <c r="D46" s="87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44895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1450658671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81604-3E46-4B9E-A5E5-167E04BF5252}">
  <sheetPr>
    <pageSetUpPr fitToPage="1"/>
  </sheetPr>
  <dimension ref="A1:F53"/>
  <sheetViews>
    <sheetView tabSelected="1" zoomScale="90" zoomScaleNormal="90" workbookViewId="0">
      <selection activeCell="K15" sqref="K1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11"/>
      <c r="B16" s="111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44926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1437816</v>
      </c>
      <c r="F23" s="57">
        <f>+F26+F29+F32+F36+F24</f>
        <v>100</v>
      </c>
    </row>
    <row r="24" spans="1:6" ht="27.75" customHeight="1" x14ac:dyDescent="0.25">
      <c r="A24" s="115" t="s">
        <v>40</v>
      </c>
      <c r="B24" s="116"/>
      <c r="C24" s="117"/>
      <c r="D24" s="60">
        <v>2</v>
      </c>
      <c r="E24" s="61">
        <f>E25</f>
        <v>441389</v>
      </c>
      <c r="F24" s="62">
        <f>E24/E23*100</f>
        <v>30.698573391866553</v>
      </c>
    </row>
    <row r="25" spans="1:6" x14ac:dyDescent="0.25">
      <c r="A25" s="63" t="s">
        <v>41</v>
      </c>
      <c r="B25" s="64"/>
      <c r="C25" s="64"/>
      <c r="D25" s="60"/>
      <c r="E25" s="61">
        <v>441389</v>
      </c>
      <c r="F25" s="62">
        <f>E25/E23*100</f>
        <v>30.698573391866553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58978</v>
      </c>
      <c r="F26" s="62">
        <f>E26/E23*100</f>
        <v>4.1019156832306773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58869</v>
      </c>
      <c r="F27" s="62">
        <f>E27/E23*100</f>
        <v>4.0943347410238857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109</v>
      </c>
      <c r="F28" s="62">
        <f>E28/E23*100</f>
        <v>7.5809422067914115E-3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655224</v>
      </c>
      <c r="F29" s="62">
        <f>E29/E23*100</f>
        <v>45.570782353235742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82671</v>
      </c>
      <c r="F30" s="62">
        <f>E30/E23*100</f>
        <v>5.7497621392445204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572553</v>
      </c>
      <c r="F31" s="62">
        <f>E31/E23*100</f>
        <v>39.821020213991218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263626</v>
      </c>
      <c r="F32" s="62">
        <f>E32/E23*100</f>
        <v>18.335169451445804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263626</v>
      </c>
      <c r="F34" s="62">
        <f>E34/E23*100</f>
        <v>18.335169451445804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18599</v>
      </c>
      <c r="F36" s="69">
        <f>E36/E23*100</f>
        <v>1.2935591202212244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54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1213681</v>
      </c>
      <c r="D44" s="83">
        <v>11946937</v>
      </c>
      <c r="E44" s="83">
        <v>1267059</v>
      </c>
      <c r="F44" s="84">
        <v>12439102</v>
      </c>
    </row>
    <row r="45" spans="1:6" x14ac:dyDescent="0.25">
      <c r="C45" s="85"/>
      <c r="D45" s="85"/>
      <c r="E45" s="85"/>
      <c r="F45" s="88"/>
    </row>
    <row r="46" spans="1:6" ht="15.6" x14ac:dyDescent="0.25">
      <c r="A46" s="75" t="s">
        <v>36</v>
      </c>
      <c r="B46" s="86"/>
      <c r="C46" s="86"/>
      <c r="D46" s="87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44926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1425986231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DA7C7-0268-4D9B-A7F6-850B80E86DA1}">
  <sheetPr>
    <pageSetUpPr fitToPage="1"/>
  </sheetPr>
  <dimension ref="A1:F53"/>
  <sheetViews>
    <sheetView topLeftCell="A45" zoomScale="96" zoomScaleNormal="96" workbookViewId="0">
      <selection activeCell="C51" sqref="C5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1"/>
      <c r="B16" s="101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44620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1696849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45813</v>
      </c>
      <c r="F26" s="62">
        <f>E26/E23*100</f>
        <v>2.6998866722967101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39854</v>
      </c>
      <c r="F27" s="62">
        <f>E27/E23*100</f>
        <v>2.348706337452537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5959</v>
      </c>
      <c r="F28" s="62">
        <f>E28/E23*100</f>
        <v>0.35118033484417294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1354811</v>
      </c>
      <c r="F29" s="62">
        <f>E29/E23*100</f>
        <v>79.842755601706457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661323</v>
      </c>
      <c r="F30" s="62">
        <f>E30/E23*100</f>
        <v>38.973591639562507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693488</v>
      </c>
      <c r="F31" s="62">
        <f>E31/E23*100</f>
        <v>40.869163962143951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287557</v>
      </c>
      <c r="F32" s="62">
        <f>E32/E23*100</f>
        <v>16.946528536127847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287557</v>
      </c>
      <c r="F34" s="62">
        <f>E34/E23*100</f>
        <v>16.946528536127847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8668</v>
      </c>
      <c r="F36" s="69">
        <f>E36/E23*100</f>
        <v>0.51082918986898651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44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11446419</v>
      </c>
      <c r="D44" s="83">
        <v>27211654</v>
      </c>
      <c r="E44" s="83">
        <v>12108645</v>
      </c>
      <c r="F44" s="84">
        <v>28799302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44620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1665462584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2817-F6C0-4170-9D0C-9272DEB6F757}">
  <sheetPr>
    <pageSetUpPr fitToPage="1"/>
  </sheetPr>
  <dimension ref="A1:F53"/>
  <sheetViews>
    <sheetView topLeftCell="A48" zoomScale="96" zoomScaleNormal="96" workbookViewId="0">
      <selection activeCell="G19" sqref="G1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2"/>
      <c r="B16" s="102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44651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1618434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47188</v>
      </c>
      <c r="F26" s="62">
        <f>E26/E23*100</f>
        <v>2.915657975549204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47079</v>
      </c>
      <c r="F27" s="62">
        <f>E27/E23*100</f>
        <v>2.908923070078854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109</v>
      </c>
      <c r="F28" s="62">
        <f>E28/E23*100</f>
        <v>6.7349054703497325E-3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1271416</v>
      </c>
      <c r="F29" s="62">
        <f>E29/E23*100</f>
        <v>78.558408931102534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572993</v>
      </c>
      <c r="F30" s="62">
        <f>E30/E23*100</f>
        <v>35.404162295156922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698423</v>
      </c>
      <c r="F31" s="62">
        <f>E31/E23*100</f>
        <v>43.154246635945611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279933</v>
      </c>
      <c r="F32" s="62">
        <f>E32/E23*100</f>
        <v>17.296534798453319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279933</v>
      </c>
      <c r="F34" s="62">
        <f>E34/E23*100</f>
        <v>17.296534798453319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19897</v>
      </c>
      <c r="F36" s="69">
        <f>E36/E23*100</f>
        <v>1.2293982948949416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45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513789</v>
      </c>
      <c r="D44" s="83">
        <v>31212916</v>
      </c>
      <c r="E44" s="83">
        <v>533348</v>
      </c>
      <c r="F44" s="84">
        <v>32597045</v>
      </c>
    </row>
    <row r="45" spans="1:6" x14ac:dyDescent="0.25">
      <c r="C45" s="85"/>
      <c r="D45" s="85"/>
      <c r="E45" s="85"/>
      <c r="F45" s="88"/>
    </row>
    <row r="46" spans="1:6" ht="15.6" x14ac:dyDescent="0.25">
      <c r="A46" s="75" t="s">
        <v>36</v>
      </c>
      <c r="B46" s="86"/>
      <c r="C46" s="86"/>
      <c r="D46" s="87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44651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1605756497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A19C1-B3A9-4916-A4ED-5926FC9D18F5}">
  <sheetPr>
    <pageSetUpPr fitToPage="1"/>
  </sheetPr>
  <dimension ref="A1:F53"/>
  <sheetViews>
    <sheetView topLeftCell="A45" zoomScale="96" zoomScaleNormal="96" workbookViewId="0">
      <selection activeCell="H5" sqref="H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3"/>
      <c r="B16" s="103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44681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1586791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26375</v>
      </c>
      <c r="F26" s="62">
        <f>E26/E23*100</f>
        <v>1.6621596669000518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26266</v>
      </c>
      <c r="F27" s="62">
        <f>E27/E23*100</f>
        <v>1.6552904572813936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109</v>
      </c>
      <c r="F28" s="62">
        <f>E28/E23*100</f>
        <v>6.869209618658033E-3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1255478</v>
      </c>
      <c r="F29" s="62">
        <f>E29/E23*100</f>
        <v>79.120564712050921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558878</v>
      </c>
      <c r="F30" s="62">
        <f>E30/E23*100</f>
        <v>35.220643424370316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696600</v>
      </c>
      <c r="F31" s="62">
        <f>E31/E23*100</f>
        <v>43.899921287680613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288253</v>
      </c>
      <c r="F32" s="62">
        <f>E32/E23*100</f>
        <v>18.165782387220496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288253</v>
      </c>
      <c r="F34" s="62">
        <f>E34/E23*100</f>
        <v>18.165782387220496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16685</v>
      </c>
      <c r="F36" s="69">
        <f>E36/E23*100</f>
        <v>1.0514932338285257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46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2689541</v>
      </c>
      <c r="D44" s="83">
        <v>17813357</v>
      </c>
      <c r="E44" s="83">
        <v>2771162</v>
      </c>
      <c r="F44" s="84">
        <v>18340948</v>
      </c>
    </row>
    <row r="45" spans="1:6" x14ac:dyDescent="0.25">
      <c r="C45" s="85"/>
      <c r="D45" s="85"/>
      <c r="E45" s="85"/>
      <c r="F45" s="88"/>
    </row>
    <row r="46" spans="1:6" ht="15.6" x14ac:dyDescent="0.25">
      <c r="A46" s="75" t="s">
        <v>36</v>
      </c>
      <c r="B46" s="86"/>
      <c r="C46" s="86"/>
      <c r="D46" s="87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44681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1567459266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3B5D9-93DD-4E55-BE0F-633718A2F3BD}">
  <sheetPr>
    <pageSetUpPr fitToPage="1"/>
  </sheetPr>
  <dimension ref="A1:F53"/>
  <sheetViews>
    <sheetView topLeftCell="A45" zoomScale="96" zoomScaleNormal="96" workbookViewId="0">
      <selection activeCell="E14" sqref="E1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4"/>
      <c r="B16" s="104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44712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1566785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88107</v>
      </c>
      <c r="F26" s="62">
        <f>E26/E23*100</f>
        <v>5.6234263156719013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87998</v>
      </c>
      <c r="F27" s="62">
        <f>E27/E23*100</f>
        <v>5.6164693943329809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109</v>
      </c>
      <c r="F28" s="62">
        <f>E28/E23*100</f>
        <v>6.956921338920145E-3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1191138</v>
      </c>
      <c r="F29" s="62">
        <f>E29/E23*100</f>
        <v>76.024342842189569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536849</v>
      </c>
      <c r="F30" s="62">
        <f>E30/E23*100</f>
        <v>34.264369393375603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654289</v>
      </c>
      <c r="F31" s="62">
        <f>E31/E23*100</f>
        <v>41.759973448813973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257235</v>
      </c>
      <c r="F32" s="62">
        <f>E32/E23*100</f>
        <v>16.418015235019482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257235</v>
      </c>
      <c r="F34" s="62">
        <f>E34/E23*100</f>
        <v>16.418015235019482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30305</v>
      </c>
      <c r="F36" s="69">
        <f>E36/E23*100</f>
        <v>1.9342156071190368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47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3889320</v>
      </c>
      <c r="D44" s="83">
        <v>15772418</v>
      </c>
      <c r="E44" s="83">
        <v>3941281</v>
      </c>
      <c r="F44" s="84">
        <v>15936897</v>
      </c>
    </row>
    <row r="45" spans="1:6" x14ac:dyDescent="0.25">
      <c r="C45" s="85"/>
      <c r="D45" s="85"/>
      <c r="E45" s="85"/>
      <c r="F45" s="88"/>
    </row>
    <row r="46" spans="1:6" ht="15.6" x14ac:dyDescent="0.25">
      <c r="A46" s="75" t="s">
        <v>36</v>
      </c>
      <c r="B46" s="86"/>
      <c r="C46" s="86"/>
      <c r="D46" s="87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44712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1541935604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4CA81-44E6-442E-9D57-1D1623FFCE4D}">
  <sheetPr>
    <pageSetUpPr fitToPage="1"/>
  </sheetPr>
  <dimension ref="A1:F53"/>
  <sheetViews>
    <sheetView topLeftCell="A48" zoomScale="96" zoomScaleNormal="96" workbookViewId="0">
      <selection activeCell="D21" sqref="D2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5"/>
      <c r="B16" s="105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44742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1540862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118307</v>
      </c>
      <c r="F26" s="62">
        <f>E26/E23*100</f>
        <v>7.6779750555208706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118198</v>
      </c>
      <c r="F27" s="62">
        <f>E27/E23*100</f>
        <v>7.670901093024554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109</v>
      </c>
      <c r="F28" s="62">
        <f>E28/E23*100</f>
        <v>7.0739624963169958E-3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1158865</v>
      </c>
      <c r="F29" s="62">
        <f>E29/E23*100</f>
        <v>75.208876589856843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530393</v>
      </c>
      <c r="F30" s="62">
        <f>E30/E23*100</f>
        <v>34.421836608340008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628472</v>
      </c>
      <c r="F31" s="62">
        <f>E31/E23*100</f>
        <v>40.787039981516834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246074</v>
      </c>
      <c r="F32" s="62">
        <f>E32/E23*100</f>
        <v>15.96989217723586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246074</v>
      </c>
      <c r="F34" s="62">
        <f>E34/E23*100</f>
        <v>15.96989217723586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17616</v>
      </c>
      <c r="F36" s="69">
        <f>E36/E23*100</f>
        <v>1.1432561773864238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48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9391978</v>
      </c>
      <c r="D44" s="83">
        <v>6465996</v>
      </c>
      <c r="E44" s="83">
        <v>9350587</v>
      </c>
      <c r="F44" s="84">
        <v>6462296</v>
      </c>
    </row>
    <row r="45" spans="1:6" x14ac:dyDescent="0.25">
      <c r="C45" s="85"/>
      <c r="D45" s="85"/>
      <c r="E45" s="85"/>
      <c r="F45" s="88"/>
    </row>
    <row r="46" spans="1:6" ht="15.6" x14ac:dyDescent="0.25">
      <c r="A46" s="75" t="s">
        <v>36</v>
      </c>
      <c r="B46" s="86"/>
      <c r="C46" s="86"/>
      <c r="D46" s="87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44742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1523752432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26A1A-6B8F-4DD2-AC24-44830CFBBEFD}">
  <sheetPr>
    <pageSetUpPr fitToPage="1"/>
  </sheetPr>
  <dimension ref="A1:F53"/>
  <sheetViews>
    <sheetView topLeftCell="A45" zoomScale="96" zoomScaleNormal="96" workbookViewId="0">
      <selection activeCell="H5" sqref="H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6"/>
      <c r="B16" s="106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44773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1575288</v>
      </c>
      <c r="F23" s="57">
        <f>+F26+F29+F32+F36+F24</f>
        <v>99.999999999999986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91485</v>
      </c>
      <c r="F26" s="62">
        <f>E26/E23*100</f>
        <v>5.8075094839800725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91376</v>
      </c>
      <c r="F27" s="62">
        <f>E27/E23*100</f>
        <v>5.8005901143156047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109</v>
      </c>
      <c r="F28" s="62">
        <f>E28/E23*100</f>
        <v>6.9193696644677029E-3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1198988</v>
      </c>
      <c r="F29" s="62">
        <f>E29/E23*100</f>
        <v>76.112304543677084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557185</v>
      </c>
      <c r="F30" s="62">
        <f>E30/E23*100</f>
        <v>35.370357674279241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641803</v>
      </c>
      <c r="F31" s="62">
        <f>E31/E23*100</f>
        <v>40.74194686939785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262343</v>
      </c>
      <c r="F32" s="62">
        <f>E32/E23*100</f>
        <v>16.653653173261016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262343</v>
      </c>
      <c r="F34" s="62">
        <f>E34/E23*100</f>
        <v>16.653653173261016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22472</v>
      </c>
      <c r="F36" s="69">
        <f>E36/E23*100</f>
        <v>1.4265327990818188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49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8113592</v>
      </c>
      <c r="D44" s="83">
        <v>11466969</v>
      </c>
      <c r="E44" s="83">
        <v>8206824</v>
      </c>
      <c r="F44" s="84">
        <v>11554421</v>
      </c>
    </row>
    <row r="45" spans="1:6" x14ac:dyDescent="0.25">
      <c r="C45" s="85"/>
      <c r="D45" s="85"/>
      <c r="E45" s="85"/>
      <c r="F45" s="88"/>
    </row>
    <row r="46" spans="1:6" ht="15.6" x14ac:dyDescent="0.25">
      <c r="A46" s="75" t="s">
        <v>36</v>
      </c>
      <c r="B46" s="86"/>
      <c r="C46" s="86"/>
      <c r="D46" s="87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44773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1557968349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CF4D4-1F47-4278-BD80-64F0A3B4A8AE}">
  <sheetPr>
    <pageSetUpPr fitToPage="1"/>
  </sheetPr>
  <dimension ref="A1:F53"/>
  <sheetViews>
    <sheetView topLeftCell="A42" zoomScale="90" zoomScaleNormal="90" workbookViewId="0">
      <selection activeCell="H13" sqref="H1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7"/>
      <c r="B16" s="107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44804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1567690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90592</v>
      </c>
      <c r="F26" s="62">
        <f>E26/E23*100</f>
        <v>5.7786934916979762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89483</v>
      </c>
      <c r="F27" s="62">
        <f>E27/E23*100</f>
        <v>5.7079524650919504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1109</v>
      </c>
      <c r="F28" s="62">
        <f>E28/E23*100</f>
        <v>7.0741026606025423E-2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1207282</v>
      </c>
      <c r="F29" s="62">
        <f>E29/E23*100</f>
        <v>77.010250751105119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588146</v>
      </c>
      <c r="F30" s="62">
        <f>E30/E23*100</f>
        <v>37.516728434830867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619136</v>
      </c>
      <c r="F31" s="62">
        <f>E31/E23*100</f>
        <v>39.493522316274266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250362</v>
      </c>
      <c r="F32" s="62">
        <f>E32/E23*100</f>
        <v>15.970121643947463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250362</v>
      </c>
      <c r="F34" s="62">
        <f>E34/E23*100</f>
        <v>15.970121643947463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19454</v>
      </c>
      <c r="F36" s="69">
        <f>E36/E23*100</f>
        <v>1.2409341132494307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50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2377345</v>
      </c>
      <c r="D44" s="83">
        <v>8091495</v>
      </c>
      <c r="E44" s="83">
        <v>2441445</v>
      </c>
      <c r="F44" s="84">
        <v>8309061</v>
      </c>
    </row>
    <row r="45" spans="1:6" x14ac:dyDescent="0.25">
      <c r="C45" s="85"/>
      <c r="D45" s="85"/>
      <c r="E45" s="85"/>
      <c r="F45" s="88"/>
    </row>
    <row r="46" spans="1:6" ht="15.6" x14ac:dyDescent="0.25">
      <c r="A46" s="75" t="s">
        <v>36</v>
      </c>
      <c r="B46" s="86"/>
      <c r="C46" s="86"/>
      <c r="D46" s="87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44804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1539139565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1AA33-D9A7-4672-B735-8C8E0D20F328}">
  <sheetPr>
    <pageSetUpPr fitToPage="1"/>
  </sheetPr>
  <dimension ref="A1:F53"/>
  <sheetViews>
    <sheetView topLeftCell="A48" zoomScale="90" zoomScaleNormal="90" workbookViewId="0">
      <selection activeCell="K12" sqref="K1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8"/>
      <c r="B16" s="108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44834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1532816</v>
      </c>
      <c r="F23" s="57">
        <f>+F26+F29+F32+F36+F24</f>
        <v>100.00000000000001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69267</v>
      </c>
      <c r="F26" s="62">
        <f>E26/E23*100</f>
        <v>4.5189376937610257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68158</v>
      </c>
      <c r="F27" s="62">
        <f>E27/E23*100</f>
        <v>4.4465871963758206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1109</v>
      </c>
      <c r="F28" s="62">
        <f>E28/E23*100</f>
        <v>7.2350497385204743E-2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1184945</v>
      </c>
      <c r="F29" s="62">
        <f>E29/E23*100</f>
        <v>77.305103808937275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566682</v>
      </c>
      <c r="F30" s="62">
        <f>E30/E23*100</f>
        <v>36.969995093996936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618263</v>
      </c>
      <c r="F31" s="62">
        <f>E31/E23*100</f>
        <v>40.33510871494034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256409</v>
      </c>
      <c r="F32" s="62">
        <f>E32/E23*100</f>
        <v>16.727969958559932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256409</v>
      </c>
      <c r="F34" s="62">
        <f>E34/E23*100</f>
        <v>16.727969958559932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22195</v>
      </c>
      <c r="F36" s="69">
        <f>E36/E23*100</f>
        <v>1.4479885387417668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51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1495141</v>
      </c>
      <c r="D44" s="83">
        <v>7033871</v>
      </c>
      <c r="E44" s="83">
        <v>1526370</v>
      </c>
      <c r="F44" s="84">
        <v>7161073</v>
      </c>
    </row>
    <row r="45" spans="1:6" x14ac:dyDescent="0.25">
      <c r="C45" s="85"/>
      <c r="D45" s="85"/>
      <c r="E45" s="85"/>
      <c r="F45" s="88"/>
    </row>
    <row r="46" spans="1:6" ht="15.6" x14ac:dyDescent="0.25">
      <c r="A46" s="75" t="s">
        <v>36</v>
      </c>
      <c r="B46" s="86"/>
      <c r="C46" s="86"/>
      <c r="D46" s="87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44834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1512536687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2023-01-06T11:47:57Z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2020-11-19T13:06:33Z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6082803f-68ec-4c6c-9642-e6fcd63dfec5</vt:lpwstr>
  </property>
  <property fmtid="{D5CDD505-2E9C-101B-9397-08002B2CF9AE}" pid="8" name="MSIP_Label_2a6524ed-fb1a-49fd-bafe-15c5e5ffd047_ContentBits">
    <vt:lpwstr>0</vt:lpwstr>
  </property>
</Properties>
</file>