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210" windowWidth="22995" windowHeight="9465" tabRatio="884" firstSheet="6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 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1_002" localSheetId="2">#REF!</definedName>
    <definedName name="I_01_001_002" localSheetId="5">#REF!</definedName>
    <definedName name="I_01_001_002" localSheetId="6">#REF!</definedName>
    <definedName name="I_01_001_002" localSheetId="3">#REF!</definedName>
    <definedName name="I_01_001_002" localSheetId="4">#REF!</definedName>
    <definedName name="I_01_001_002" localSheetId="0">#REF!</definedName>
    <definedName name="I_01_001_002" localSheetId="10">#REF!</definedName>
    <definedName name="I_01_001_002" localSheetId="11">#REF!</definedName>
    <definedName name="I_01_001_002" localSheetId="9">#REF!</definedName>
    <definedName name="I_01_001_002" localSheetId="7">#REF!</definedName>
    <definedName name="I_01_001_002" localSheetId="1">#REF!</definedName>
    <definedName name="I_01_001_002" localSheetId="8">#REF!</definedName>
    <definedName name="I_01_001_002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2_003" localSheetId="2">#REF!</definedName>
    <definedName name="i_01_002_003" localSheetId="5">#REF!</definedName>
    <definedName name="i_01_002_003" localSheetId="6">#REF!</definedName>
    <definedName name="i_01_002_003" localSheetId="3">#REF!</definedName>
    <definedName name="i_01_002_003" localSheetId="4">#REF!</definedName>
    <definedName name="i_01_002_003" localSheetId="0">#REF!</definedName>
    <definedName name="i_01_002_003" localSheetId="10">#REF!</definedName>
    <definedName name="i_01_002_003" localSheetId="11">#REF!</definedName>
    <definedName name="i_01_002_003" localSheetId="9">#REF!</definedName>
    <definedName name="i_01_002_003" localSheetId="7">#REF!</definedName>
    <definedName name="i_01_002_003" localSheetId="1">#REF!</definedName>
    <definedName name="i_01_002_003" localSheetId="8">#REF!</definedName>
    <definedName name="i_01_002_003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 calcMode="autoNoTable"/>
</workbook>
</file>

<file path=xl/calcChain.xml><?xml version="1.0" encoding="utf-8"?>
<calcChain xmlns="http://schemas.openxmlformats.org/spreadsheetml/2006/main">
  <c r="E30" i="15" l="1"/>
  <c r="E27" i="15"/>
  <c r="E24" i="15"/>
  <c r="E23" i="15"/>
  <c r="F34" i="15" s="1"/>
  <c r="F27" i="15" l="1"/>
  <c r="F24" i="15"/>
  <c r="F30" i="15"/>
  <c r="F25" i="15"/>
  <c r="F28" i="15"/>
  <c r="F31" i="15"/>
  <c r="F33" i="15"/>
  <c r="F26" i="15"/>
  <c r="F29" i="15"/>
  <c r="F32" i="15"/>
  <c r="E30" i="14"/>
  <c r="E27" i="14"/>
  <c r="E24" i="14"/>
  <c r="F23" i="15" l="1"/>
  <c r="E23" i="14"/>
  <c r="F34" i="14" s="1"/>
  <c r="E30" i="13"/>
  <c r="E27" i="13"/>
  <c r="E24" i="13"/>
  <c r="F32" i="14" l="1"/>
  <c r="F25" i="14"/>
  <c r="F26" i="14"/>
  <c r="F28" i="14"/>
  <c r="F24" i="14"/>
  <c r="F29" i="14"/>
  <c r="F31" i="14"/>
  <c r="F33" i="14"/>
  <c r="F27" i="14"/>
  <c r="F30" i="14"/>
  <c r="E23" i="13"/>
  <c r="F34" i="13" s="1"/>
  <c r="E30" i="12"/>
  <c r="E27" i="12"/>
  <c r="E24" i="12"/>
  <c r="F23" i="14" l="1"/>
  <c r="F32" i="13"/>
  <c r="F28" i="13"/>
  <c r="F26" i="13"/>
  <c r="F33" i="13"/>
  <c r="F24" i="13"/>
  <c r="F29" i="13"/>
  <c r="F31" i="13"/>
  <c r="F25" i="13"/>
  <c r="F27" i="13"/>
  <c r="F30" i="13"/>
  <c r="E23" i="12"/>
  <c r="F27" i="12" s="1"/>
  <c r="E30" i="11"/>
  <c r="E27" i="11"/>
  <c r="E24" i="11"/>
  <c r="F23" i="13" l="1"/>
  <c r="F24" i="12"/>
  <c r="F34" i="12"/>
  <c r="F32" i="12"/>
  <c r="F29" i="12"/>
  <c r="F26" i="12"/>
  <c r="F25" i="12"/>
  <c r="F33" i="12"/>
  <c r="F31" i="12"/>
  <c r="F28" i="12"/>
  <c r="F30" i="12"/>
  <c r="E23" i="11"/>
  <c r="F33" i="11" s="1"/>
  <c r="E30" i="10"/>
  <c r="E27" i="10"/>
  <c r="E24" i="10"/>
  <c r="F23" i="12" l="1"/>
  <c r="F28" i="11"/>
  <c r="F29" i="11"/>
  <c r="F34" i="11"/>
  <c r="F27" i="11"/>
  <c r="F31" i="11"/>
  <c r="F25" i="11"/>
  <c r="F30" i="11"/>
  <c r="F32" i="11"/>
  <c r="F26" i="11"/>
  <c r="F24" i="11"/>
  <c r="E23" i="10"/>
  <c r="F27" i="10" s="1"/>
  <c r="E30" i="9"/>
  <c r="E27" i="9"/>
  <c r="E24" i="9"/>
  <c r="F23" i="11" l="1"/>
  <c r="F24" i="10"/>
  <c r="F34" i="10"/>
  <c r="F32" i="10"/>
  <c r="F29" i="10"/>
  <c r="F26" i="10"/>
  <c r="F33" i="10"/>
  <c r="F31" i="10"/>
  <c r="F28" i="10"/>
  <c r="F25" i="10"/>
  <c r="F30" i="10"/>
  <c r="E23" i="9"/>
  <c r="F27" i="9" s="1"/>
  <c r="E30" i="8"/>
  <c r="E27" i="8"/>
  <c r="E24" i="8"/>
  <c r="F23" i="10" l="1"/>
  <c r="F24" i="9"/>
  <c r="F34" i="9"/>
  <c r="F32" i="9"/>
  <c r="F29" i="9"/>
  <c r="F26" i="9"/>
  <c r="F25" i="9"/>
  <c r="F33" i="9"/>
  <c r="F31" i="9"/>
  <c r="F28" i="9"/>
  <c r="F30" i="9"/>
  <c r="E23" i="8"/>
  <c r="F28" i="8" s="1"/>
  <c r="E30" i="7"/>
  <c r="E27" i="7"/>
  <c r="E24" i="7"/>
  <c r="F23" i="9" l="1"/>
  <c r="F33" i="8"/>
  <c r="F34" i="8"/>
  <c r="F30" i="8"/>
  <c r="F29" i="8"/>
  <c r="F32" i="8"/>
  <c r="F27" i="8"/>
  <c r="F26" i="8"/>
  <c r="F31" i="8"/>
  <c r="F25" i="8"/>
  <c r="F24" i="8"/>
  <c r="E23" i="7"/>
  <c r="F33" i="7" s="1"/>
  <c r="E30" i="6"/>
  <c r="E27" i="6"/>
  <c r="E24" i="6"/>
  <c r="F23" i="8" l="1"/>
  <c r="F25" i="7"/>
  <c r="F34" i="7"/>
  <c r="F31" i="7"/>
  <c r="F27" i="7"/>
  <c r="F29" i="7"/>
  <c r="F28" i="7"/>
  <c r="F32" i="7"/>
  <c r="F26" i="7"/>
  <c r="F30" i="7"/>
  <c r="F24" i="7"/>
  <c r="E23" i="6"/>
  <c r="F34" i="6" s="1"/>
  <c r="E30" i="5"/>
  <c r="E27" i="5"/>
  <c r="E24" i="5"/>
  <c r="E23" i="5" s="1"/>
  <c r="F33" i="5" s="1"/>
  <c r="F23" i="7" l="1"/>
  <c r="F29" i="6"/>
  <c r="F31" i="6"/>
  <c r="F32" i="6"/>
  <c r="F26" i="6"/>
  <c r="F25" i="6"/>
  <c r="F30" i="6"/>
  <c r="F27" i="6"/>
  <c r="F33" i="6"/>
  <c r="F28" i="6"/>
  <c r="F24" i="6"/>
  <c r="F24" i="5"/>
  <c r="F26" i="5"/>
  <c r="F27" i="5"/>
  <c r="F32" i="5"/>
  <c r="F29" i="5"/>
  <c r="F30" i="5"/>
  <c r="F34" i="5"/>
  <c r="F25" i="5"/>
  <c r="F28" i="5"/>
  <c r="F31" i="5"/>
  <c r="E30" i="4"/>
  <c r="E27" i="4"/>
  <c r="E24" i="4"/>
  <c r="F23" i="6" l="1"/>
  <c r="F23" i="5"/>
  <c r="E23" i="4"/>
  <c r="F33" i="4" s="1"/>
  <c r="F32" i="4" l="1"/>
  <c r="F24" i="4"/>
  <c r="F28" i="4"/>
  <c r="F26" i="4"/>
  <c r="F30" i="4"/>
  <c r="F31" i="4"/>
  <c r="F25" i="4"/>
  <c r="F27" i="4"/>
  <c r="F34" i="4"/>
  <c r="F29" i="4"/>
  <c r="F23" i="4" l="1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<sst xmlns="http://schemas.openxmlformats.org/spreadsheetml/2006/main" count="612" uniqueCount="55">
  <si>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</si>
  <si>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</si>
  <si>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</si>
  <si>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příležitostí</t>
  </si>
  <si>
    <t>Měna</t>
  </si>
  <si>
    <t>CZK</t>
  </si>
  <si>
    <t>Forma fondu</t>
  </si>
  <si>
    <t>otevřený podílový fond</t>
  </si>
  <si>
    <t>Jmenovitá hodnota PL, Kč</t>
  </si>
  <si>
    <t>Typ fondu</t>
  </si>
  <si>
    <t>standardní</t>
  </si>
  <si>
    <t>Třída A1 - Kapitalizační CZ0008473998</t>
  </si>
  <si>
    <t>Třída A2 - Premium CZ0008474921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</si>
  <si>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</si>
  <si>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</si>
  <si>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</si>
  <si>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</si>
  <si>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</si>
  <si>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</si>
  <si>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</si>
  <si>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</si>
  <si>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</si>
  <si>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</si>
  <si>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</si>
  <si>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</si>
  <si>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</si>
  <si>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</si>
  <si>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</si>
  <si>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</si>
  <si>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</si>
  <si>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</si>
  <si>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</si>
  <si>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</si>
  <si>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</si>
  <si>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</si>
  <si>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</si>
  <si>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</si>
  <si>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CZ0008473998</t>
  </si>
  <si>
    <t>CZ0008474921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</si>
  <si>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</si>
  <si>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</si>
  <si>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</si>
  <si>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</si>
  <si>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- 31.1.2018</t>
  </si>
  <si>
    <t>za období 1.2. - 28.2.2018</t>
  </si>
  <si>
    <t>za období 1.3. - 31.3.2018</t>
  </si>
  <si>
    <t>za období 1.4. - 30.4.2018</t>
  </si>
  <si>
    <t>za období 1.5. - 31.5.2018</t>
  </si>
  <si>
    <t>za období 1.6. -30.6.2018</t>
  </si>
  <si>
    <t>za období 1.7. -31.7.2018</t>
  </si>
  <si>
    <t>za období 1.8. -31.8.2018</t>
  </si>
  <si>
    <t>za období 1.9. -30.9.2018</t>
  </si>
  <si>
    <t>za období 1.10. -31.10.2018</t>
  </si>
  <si>
    <t>za období 1.11. -30.11.2018</t>
  </si>
  <si>
    <t>za období 1.12. -31.12.2018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</si>
</sst>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 applyBorder="0"/>
    <xf numFmtId="0" fontId="1" fillId="0" borderId="0"/>
    <xf numFmtId="0" fontId="1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1" fontId="8" fillId="0" borderId="0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9" fillId="0" borderId="19" xfId="1" applyFont="1" applyFill="1" applyBorder="1" applyAlignment="1">
      <alignment vertical="center" wrapText="1"/>
    </xf>
    <xf numFmtId="0" fontId="18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8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3" fontId="21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1" fillId="0" borderId="31" xfId="1" applyFont="1" applyFill="1" applyBorder="1" applyAlignment="1">
      <alignment horizontal="left" vertical="center" indent="1"/>
    </xf>
    <xf numFmtId="0" fontId="18" fillId="0" borderId="32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33" xfId="1" applyNumberFormat="1" applyBorder="1" applyAlignment="1">
      <alignment horizontal="right" indent="1"/>
    </xf>
    <xf numFmtId="0" fontId="1" fillId="0" borderId="25" xfId="1" applyFont="1" applyFill="1" applyBorder="1" applyAlignment="1">
      <alignment horizontal="left" vertical="center" indent="1"/>
    </xf>
    <xf numFmtId="0" fontId="18" fillId="0" borderId="23" xfId="1" applyFont="1" applyFill="1" applyBorder="1" applyAlignment="1" applyProtection="1">
      <alignment horizontal="center" vertical="center" wrapText="1"/>
    </xf>
    <xf numFmtId="3" fontId="10" fillId="0" borderId="26" xfId="1" applyNumberFormat="1" applyFont="1" applyFill="1" applyBorder="1" applyAlignment="1" applyProtection="1">
      <alignment horizontal="right" indent="1"/>
    </xf>
    <xf numFmtId="3" fontId="1" fillId="0" borderId="34" xfId="1" applyNumberFormat="1" applyFont="1" applyFill="1" applyBorder="1" applyAlignment="1" applyProtection="1">
      <alignment horizontal="right" indent="1"/>
    </xf>
    <xf numFmtId="3" fontId="1" fillId="0" borderId="0" xfId="1" applyNumberFormat="1"/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14" fontId="21" fillId="0" borderId="0" xfId="1" applyNumberFormat="1" applyFont="1" applyFill="1" applyBorder="1" applyAlignment="1">
      <alignment horizontal="left" vertical="center"/>
    </xf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0" xfId="1" applyFont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25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5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3" xfId="1" applyNumberFormat="1" applyBorder="1" applyAlignment="1">
      <alignment horizontal="right" indent="5"/>
    </xf>
    <xf numFmtId="3" fontId="1" fillId="0" borderId="23" xfId="1" applyNumberFormat="1" applyBorder="1" applyAlignment="1">
      <alignment horizontal="right" indent="5"/>
    </xf>
    <xf numFmtId="3" fontId="1" fillId="0" borderId="34" xfId="1" applyNumberFormat="1" applyBorder="1" applyAlignment="1">
      <alignment horizontal="right" indent="5"/>
    </xf>
  </cellXfs>
  <cellStyles count="4">
    <cellStyle name="Normal" xfId="0" builtinId="0"/>
    <cellStyle name="Normal 2" xfId="1"/>
    <cellStyle name="normální_Denni" xfId="3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020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28" workbookViewId="0">
      <selection activeCell="C51" sqref="C5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35"/>
      <c r="B16" s="35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43131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3196095</v>
      </c>
      <c r="F23" s="59">
        <f>+F24+F27+F30+F34</f>
        <v>100.00000000000001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48232</v>
      </c>
      <c r="F24" s="64">
        <f>E24/E23*100</f>
        <v>1.5090915632983375</v>
      </c>
    </row>
    <row r="25" spans="1:6" x14ac:dyDescent="0.2">
      <c r="A25" s="65" t="s">
        <v>21</v>
      </c>
      <c r="B25" s="66"/>
      <c r="C25" s="66"/>
      <c r="D25" s="62">
        <v>4</v>
      </c>
      <c r="E25" s="63">
        <v>48232</v>
      </c>
      <c r="F25" s="64">
        <f>E25/E23*100</f>
        <v>1.5090915632983375</v>
      </c>
    </row>
    <row r="26" spans="1:6" hidden="1" x14ac:dyDescent="0.2">
      <c r="A26" s="65" t="s">
        <v>22</v>
      </c>
      <c r="B26" s="66"/>
      <c r="C26" s="66"/>
      <c r="D26" s="62">
        <v>5</v>
      </c>
      <c r="E26" s="63">
        <v>0</v>
      </c>
      <c r="F26" s="64">
        <f>E26/E23*100</f>
        <v>0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2713384</v>
      </c>
      <c r="F27" s="64">
        <f>E27/E23*100</f>
        <v>84.896850688105332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930018</v>
      </c>
      <c r="F28" s="64">
        <f>E28/E23*100</f>
        <v>29.098571850961878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1783366</v>
      </c>
      <c r="F29" s="64">
        <f>E29/E23*100</f>
        <v>55.798278837143457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416912</v>
      </c>
      <c r="F30" s="64">
        <f>E30/E23*100</f>
        <v>13.044418266666041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416912</v>
      </c>
      <c r="F32" s="64">
        <f>E32/E23*100</f>
        <v>13.044418266666041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17567</v>
      </c>
      <c r="F34" s="71">
        <f>E34/E23*100</f>
        <v>0.54963948193029311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43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17322702</v>
      </c>
      <c r="D42" s="85">
        <v>65772586</v>
      </c>
      <c r="E42" s="85">
        <v>18223442.460000001</v>
      </c>
      <c r="F42" s="86">
        <v>69236937.829999998</v>
      </c>
    </row>
    <row r="43" spans="1:6" ht="13.5" thickBot="1" x14ac:dyDescent="0.25">
      <c r="A43" s="87" t="s">
        <v>38</v>
      </c>
      <c r="B43" s="88">
        <v>2</v>
      </c>
      <c r="C43" s="89">
        <v>0</v>
      </c>
      <c r="D43" s="89">
        <v>7735000</v>
      </c>
      <c r="E43" s="89">
        <v>0</v>
      </c>
      <c r="F43" s="90">
        <v>7660473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43131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2635369586.5</v>
      </c>
      <c r="D49" s="133"/>
    </row>
    <row r="50" spans="1:6" ht="13.5" thickBot="1" x14ac:dyDescent="0.25">
      <c r="A50" s="87" t="s">
        <v>38</v>
      </c>
      <c r="B50" s="69">
        <v>2</v>
      </c>
      <c r="C50" s="134">
        <v>555341242.61000001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1" workbookViewId="0">
      <selection activeCell="H29" sqref="H2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113"/>
      <c r="B16" s="113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43404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2443396</v>
      </c>
      <c r="F23" s="59">
        <f>+F24+F27+F30+F34</f>
        <v>100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24207</v>
      </c>
      <c r="F24" s="64">
        <f>E24/E23*100</f>
        <v>0.9907112887145596</v>
      </c>
    </row>
    <row r="25" spans="1:6" x14ac:dyDescent="0.2">
      <c r="A25" s="65" t="s">
        <v>21</v>
      </c>
      <c r="B25" s="66"/>
      <c r="C25" s="66"/>
      <c r="D25" s="62">
        <v>4</v>
      </c>
      <c r="E25" s="63">
        <v>22349</v>
      </c>
      <c r="F25" s="64">
        <f>E25/E23*100</f>
        <v>0.91466958282652511</v>
      </c>
    </row>
    <row r="26" spans="1:6" x14ac:dyDescent="0.2">
      <c r="A26" s="65" t="s">
        <v>22</v>
      </c>
      <c r="B26" s="66"/>
      <c r="C26" s="66"/>
      <c r="D26" s="62">
        <v>5</v>
      </c>
      <c r="E26" s="63">
        <v>1858</v>
      </c>
      <c r="F26" s="64">
        <f>E26/E23*100</f>
        <v>7.6041705888034522E-2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2152265</v>
      </c>
      <c r="F27" s="64">
        <f>E27/E23*100</f>
        <v>88.08498499629205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526148</v>
      </c>
      <c r="F28" s="64">
        <f>E28/E23*100</f>
        <v>21.533472265649937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1626117</v>
      </c>
      <c r="F29" s="64">
        <f>E29/E23*100</f>
        <v>66.551512730642102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234560</v>
      </c>
      <c r="F30" s="64">
        <f>E30/E23*100</f>
        <v>9.5997537853053707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234560</v>
      </c>
      <c r="F32" s="64">
        <f>E32/E23*100</f>
        <v>9.5997537853053707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32364</v>
      </c>
      <c r="F34" s="71">
        <f>E34/E23*100</f>
        <v>1.3245499296880243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52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8245951</v>
      </c>
      <c r="D42" s="85">
        <v>71221329</v>
      </c>
      <c r="E42" s="85">
        <v>8598062</v>
      </c>
      <c r="F42" s="86">
        <v>74258204</v>
      </c>
    </row>
    <row r="43" spans="1:6" ht="13.5" thickBot="1" x14ac:dyDescent="0.25">
      <c r="A43" s="87" t="s">
        <v>38</v>
      </c>
      <c r="B43" s="88">
        <v>2</v>
      </c>
      <c r="C43" s="89">
        <v>0</v>
      </c>
      <c r="D43" s="89">
        <v>39168923</v>
      </c>
      <c r="E43" s="89">
        <v>0</v>
      </c>
      <c r="F43" s="90">
        <v>38544139.340000004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43404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2081578290</v>
      </c>
      <c r="D49" s="133"/>
    </row>
    <row r="50" spans="1:6" ht="13.5" thickBot="1" x14ac:dyDescent="0.25">
      <c r="A50" s="87" t="s">
        <v>38</v>
      </c>
      <c r="B50" s="69">
        <v>2</v>
      </c>
      <c r="C50" s="134">
        <v>347425593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2" workbookViewId="0">
      <selection activeCell="I21" sqref="I2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114"/>
      <c r="B16" s="114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43434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2417723</v>
      </c>
      <c r="F23" s="59">
        <f>+F24+F27+F30+F34</f>
        <v>100.00000000000001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69471</v>
      </c>
      <c r="F24" s="64">
        <f>E24/E23*100</f>
        <v>2.873406093253859</v>
      </c>
    </row>
    <row r="25" spans="1:6" x14ac:dyDescent="0.2">
      <c r="A25" s="65" t="s">
        <v>21</v>
      </c>
      <c r="B25" s="66"/>
      <c r="C25" s="66"/>
      <c r="D25" s="62">
        <v>4</v>
      </c>
      <c r="E25" s="63">
        <v>62592</v>
      </c>
      <c r="F25" s="64">
        <f>E25/E23*100</f>
        <v>2.5888821837737406</v>
      </c>
    </row>
    <row r="26" spans="1:6" x14ac:dyDescent="0.2">
      <c r="A26" s="65" t="s">
        <v>22</v>
      </c>
      <c r="B26" s="66"/>
      <c r="C26" s="66"/>
      <c r="D26" s="62">
        <v>5</v>
      </c>
      <c r="E26" s="63">
        <v>6879</v>
      </c>
      <c r="F26" s="64">
        <f>E26/E23*100</f>
        <v>0.2845239094801183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2088438</v>
      </c>
      <c r="F27" s="64">
        <f>E27/E23*100</f>
        <v>86.380366981660018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527504</v>
      </c>
      <c r="F28" s="64">
        <f>E28/E23*100</f>
        <v>21.818214907166787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1560934</v>
      </c>
      <c r="F29" s="64">
        <f>E29/E23*100</f>
        <v>64.562152074493227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257286</v>
      </c>
      <c r="F30" s="64">
        <f>E30/E23*100</f>
        <v>10.641665732592195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257286</v>
      </c>
      <c r="F32" s="64">
        <f>E32/E23*100</f>
        <v>10.641665732592195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2528</v>
      </c>
      <c r="F34" s="71">
        <f>E34/E23*100</f>
        <v>0.10456119249392921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53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59449719</v>
      </c>
      <c r="D42" s="85">
        <v>65266363</v>
      </c>
      <c r="E42" s="85">
        <v>62048059</v>
      </c>
      <c r="F42" s="86">
        <v>68079515</v>
      </c>
    </row>
    <row r="43" spans="1:6" ht="13.5" thickBot="1" x14ac:dyDescent="0.25">
      <c r="A43" s="87" t="s">
        <v>38</v>
      </c>
      <c r="B43" s="88">
        <v>2</v>
      </c>
      <c r="C43" s="89">
        <v>0</v>
      </c>
      <c r="D43" s="89">
        <v>15916750</v>
      </c>
      <c r="E43" s="89">
        <v>0</v>
      </c>
      <c r="F43" s="90">
        <v>15675386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43434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2073512228</v>
      </c>
      <c r="D49" s="133"/>
    </row>
    <row r="50" spans="1:6" ht="13.5" thickBot="1" x14ac:dyDescent="0.25">
      <c r="A50" s="87" t="s">
        <v>38</v>
      </c>
      <c r="B50" s="69">
        <v>2</v>
      </c>
      <c r="C50" s="134">
        <v>331517101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I18" sqref="I1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115"/>
      <c r="B16" s="115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43465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2374571</v>
      </c>
      <c r="F23" s="59">
        <f>+F24+F27+F30+F34</f>
        <v>100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71729</v>
      </c>
      <c r="F24" s="64">
        <f>E24/E23*100</f>
        <v>3.0207140574023685</v>
      </c>
    </row>
    <row r="25" spans="1:6" x14ac:dyDescent="0.2">
      <c r="A25" s="65" t="s">
        <v>21</v>
      </c>
      <c r="B25" s="66"/>
      <c r="C25" s="66"/>
      <c r="D25" s="62">
        <v>4</v>
      </c>
      <c r="E25" s="63">
        <v>69870</v>
      </c>
      <c r="F25" s="64">
        <f>E25/E23*100</f>
        <v>2.9424262319383168</v>
      </c>
    </row>
    <row r="26" spans="1:6" x14ac:dyDescent="0.2">
      <c r="A26" s="65" t="s">
        <v>22</v>
      </c>
      <c r="B26" s="66"/>
      <c r="C26" s="66"/>
      <c r="D26" s="62">
        <v>5</v>
      </c>
      <c r="E26" s="63">
        <v>1859</v>
      </c>
      <c r="F26" s="64">
        <f>E26/E23*100</f>
        <v>7.8287825464052246E-2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2029022</v>
      </c>
      <c r="F27" s="64">
        <f>E27/E23*100</f>
        <v>85.447939859452504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474172</v>
      </c>
      <c r="F28" s="64">
        <f>E28/E23*100</f>
        <v>19.96874382783248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1554850</v>
      </c>
      <c r="F29" s="64">
        <f>E29/E23*100</f>
        <v>65.47919603162002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265934</v>
      </c>
      <c r="F30" s="64">
        <f>E30/E23*100</f>
        <v>11.199243989756466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265934</v>
      </c>
      <c r="F32" s="64">
        <f>E32/E23*100</f>
        <v>11.199243989756466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7886</v>
      </c>
      <c r="F34" s="71">
        <f>E34/E23*100</f>
        <v>0.33210209338865843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54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8023998</v>
      </c>
      <c r="D42" s="85">
        <v>28654059</v>
      </c>
      <c r="E42" s="85">
        <v>8357020</v>
      </c>
      <c r="F42" s="86">
        <v>29839122</v>
      </c>
    </row>
    <row r="43" spans="1:6" ht="13.5" thickBot="1" x14ac:dyDescent="0.25">
      <c r="A43" s="87" t="s">
        <v>38</v>
      </c>
      <c r="B43" s="88">
        <v>2</v>
      </c>
      <c r="C43" s="89">
        <v>350000</v>
      </c>
      <c r="D43" s="89">
        <v>15483250</v>
      </c>
      <c r="E43" s="89">
        <v>344155</v>
      </c>
      <c r="F43" s="90">
        <v>15224241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43465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2052103195</v>
      </c>
      <c r="D49" s="133"/>
    </row>
    <row r="50" spans="1:6" ht="13.5" thickBot="1" x14ac:dyDescent="0.25">
      <c r="A50" s="87" t="s">
        <v>38</v>
      </c>
      <c r="B50" s="69">
        <v>2</v>
      </c>
      <c r="C50" s="134">
        <v>316725820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4" workbookViewId="0">
      <selection activeCell="I48" sqref="I4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105"/>
      <c r="B16" s="105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43159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3137513</v>
      </c>
      <c r="F23" s="59">
        <f>+F24+F27+F30+F34</f>
        <v>99.999999999999986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73504</v>
      </c>
      <c r="F24" s="64">
        <f>E24/E23*100</f>
        <v>2.3427472651109333</v>
      </c>
    </row>
    <row r="25" spans="1:6" x14ac:dyDescent="0.2">
      <c r="A25" s="65" t="s">
        <v>21</v>
      </c>
      <c r="B25" s="66"/>
      <c r="C25" s="66"/>
      <c r="D25" s="62">
        <v>4</v>
      </c>
      <c r="E25" s="63">
        <v>73504</v>
      </c>
      <c r="F25" s="64">
        <f>E25/E23*100</f>
        <v>2.3427472651109333</v>
      </c>
    </row>
    <row r="26" spans="1:6" hidden="1" x14ac:dyDescent="0.2">
      <c r="A26" s="65" t="s">
        <v>22</v>
      </c>
      <c r="B26" s="66"/>
      <c r="C26" s="66"/>
      <c r="D26" s="62">
        <v>5</v>
      </c>
      <c r="E26" s="63">
        <v>0</v>
      </c>
      <c r="F26" s="64">
        <f>E26/E23*100</f>
        <v>0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2633154</v>
      </c>
      <c r="F27" s="64">
        <f>E27/E23*100</f>
        <v>83.924879355081558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735602</v>
      </c>
      <c r="F28" s="64">
        <f>E28/E23*100</f>
        <v>23.445384927488746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1897552</v>
      </c>
      <c r="F29" s="64">
        <f>E29/E23*100</f>
        <v>60.479494427592805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416656</v>
      </c>
      <c r="F30" s="64">
        <f>E30/E23*100</f>
        <v>13.279817486015197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416656</v>
      </c>
      <c r="F32" s="64">
        <f>E32/E23*100</f>
        <v>13.279817486015197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14199</v>
      </c>
      <c r="F34" s="71">
        <f>E34/E23*100</f>
        <v>0.45255589379231259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44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39513725</v>
      </c>
      <c r="D42" s="85">
        <v>94019908</v>
      </c>
      <c r="E42" s="85">
        <v>41417188.649999999</v>
      </c>
      <c r="F42" s="86">
        <v>98597908.790000007</v>
      </c>
    </row>
    <row r="43" spans="1:6" ht="13.5" thickBot="1" x14ac:dyDescent="0.25">
      <c r="A43" s="87" t="s">
        <v>38</v>
      </c>
      <c r="B43" s="88">
        <v>2</v>
      </c>
      <c r="C43" s="89">
        <v>8380000</v>
      </c>
      <c r="D43" s="89">
        <v>13225000</v>
      </c>
      <c r="E43" s="89">
        <v>8276506</v>
      </c>
      <c r="F43" s="90">
        <v>13058337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43159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2576192790.3499999</v>
      </c>
      <c r="D49" s="133"/>
    </row>
    <row r="50" spans="1:6" ht="13.5" thickBot="1" x14ac:dyDescent="0.25">
      <c r="A50" s="87" t="s">
        <v>38</v>
      </c>
      <c r="B50" s="69">
        <v>2</v>
      </c>
      <c r="C50" s="134">
        <v>550341508.30999994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7" workbookViewId="0">
      <selection activeCell="H17" sqref="H1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106"/>
      <c r="B16" s="106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43190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3033253</v>
      </c>
      <c r="F23" s="59">
        <f>+F24+F27+F30+F34</f>
        <v>99.999999999999986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61633</v>
      </c>
      <c r="F24" s="64">
        <f>E24/E23*100</f>
        <v>2.0319109550044128</v>
      </c>
    </row>
    <row r="25" spans="1:6" x14ac:dyDescent="0.2">
      <c r="A25" s="65" t="s">
        <v>21</v>
      </c>
      <c r="B25" s="66"/>
      <c r="C25" s="66"/>
      <c r="D25" s="62">
        <v>4</v>
      </c>
      <c r="E25" s="63">
        <v>61633</v>
      </c>
      <c r="F25" s="64">
        <f>E25/E23*100</f>
        <v>2.0319109550044128</v>
      </c>
    </row>
    <row r="26" spans="1:6" hidden="1" x14ac:dyDescent="0.2">
      <c r="A26" s="65" t="s">
        <v>22</v>
      </c>
      <c r="B26" s="66"/>
      <c r="C26" s="66"/>
      <c r="D26" s="62">
        <v>5</v>
      </c>
      <c r="E26" s="63">
        <v>0</v>
      </c>
      <c r="F26" s="64">
        <f>E26/E23*100</f>
        <v>0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2536945</v>
      </c>
      <c r="F27" s="64">
        <f>E27/E23*100</f>
        <v>83.637764472663505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665380</v>
      </c>
      <c r="F28" s="64">
        <f>E28/E23*100</f>
        <v>21.936185342930511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1871565</v>
      </c>
      <c r="F29" s="64">
        <f>E29/E23*100</f>
        <v>61.701579129732998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415612</v>
      </c>
      <c r="F30" s="64">
        <f>E30/E23*100</f>
        <v>13.701857378860252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415612</v>
      </c>
      <c r="F32" s="64">
        <f>E32/E23*100</f>
        <v>13.701857378860252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19063</v>
      </c>
      <c r="F34" s="71">
        <f>E34/E23*100</f>
        <v>0.62846719347182711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45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27040313</v>
      </c>
      <c r="D42" s="85">
        <v>119616156</v>
      </c>
      <c r="E42" s="85">
        <v>28343440.16</v>
      </c>
      <c r="F42" s="86">
        <v>125363295.45999999</v>
      </c>
    </row>
    <row r="43" spans="1:6" ht="13.5" thickBot="1" x14ac:dyDescent="0.25">
      <c r="A43" s="87" t="s">
        <v>38</v>
      </c>
      <c r="B43" s="88">
        <v>2</v>
      </c>
      <c r="C43" s="89">
        <v>4670000</v>
      </c>
      <c r="D43" s="89">
        <v>14925000</v>
      </c>
      <c r="E43" s="89">
        <v>4611215</v>
      </c>
      <c r="F43" s="90">
        <v>14734733.5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43188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2477784288.79</v>
      </c>
      <c r="D49" s="133"/>
    </row>
    <row r="50" spans="1:6" ht="13.5" thickBot="1" x14ac:dyDescent="0.25">
      <c r="A50" s="87" t="s">
        <v>38</v>
      </c>
      <c r="B50" s="69">
        <v>2</v>
      </c>
      <c r="C50" s="134">
        <v>540119025.17999995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25" workbookViewId="0">
      <selection activeCell="J28" sqref="J2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107"/>
      <c r="B16" s="107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43220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2978993</v>
      </c>
      <c r="F23" s="59">
        <f>+F24+F27+F30+F34</f>
        <v>99.999999999999986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124414</v>
      </c>
      <c r="F24" s="64">
        <f>E24/E23*100</f>
        <v>4.1763777222705789</v>
      </c>
    </row>
    <row r="25" spans="1:6" x14ac:dyDescent="0.2">
      <c r="A25" s="65" t="s">
        <v>21</v>
      </c>
      <c r="B25" s="66"/>
      <c r="C25" s="66"/>
      <c r="D25" s="62">
        <v>4</v>
      </c>
      <c r="E25" s="63">
        <v>124414</v>
      </c>
      <c r="F25" s="64">
        <f>E25/E23*100</f>
        <v>4.1763777222705789</v>
      </c>
    </row>
    <row r="26" spans="1:6" hidden="1" x14ac:dyDescent="0.2">
      <c r="A26" s="65" t="s">
        <v>22</v>
      </c>
      <c r="B26" s="66"/>
      <c r="C26" s="66"/>
      <c r="D26" s="62">
        <v>5</v>
      </c>
      <c r="E26" s="63">
        <v>0</v>
      </c>
      <c r="F26" s="64">
        <f>E26/E23*100</f>
        <v>0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2421258</v>
      </c>
      <c r="F27" s="64">
        <f>E27/E23*100</f>
        <v>81.277733784537247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624121</v>
      </c>
      <c r="F28" s="64">
        <f>E28/E23*100</f>
        <v>20.950737380047553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1797137</v>
      </c>
      <c r="F29" s="64">
        <f>E29/E23*100</f>
        <v>60.326996404489705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418647</v>
      </c>
      <c r="F30" s="64">
        <f>E30/E23*100</f>
        <v>14.053305932575203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418647</v>
      </c>
      <c r="F32" s="64">
        <f>E32/E23*100</f>
        <v>14.053305932575203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14674</v>
      </c>
      <c r="F34" s="71">
        <f>E34/E23*100</f>
        <v>0.49258256061696015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46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19866191</v>
      </c>
      <c r="D42" s="85">
        <v>91232163</v>
      </c>
      <c r="E42" s="85">
        <v>20819946.859999999</v>
      </c>
      <c r="F42" s="86">
        <v>95611197.379999995</v>
      </c>
    </row>
    <row r="43" spans="1:6" ht="13.5" thickBot="1" x14ac:dyDescent="0.25">
      <c r="A43" s="87" t="s">
        <v>38</v>
      </c>
      <c r="B43" s="88">
        <v>2</v>
      </c>
      <c r="C43" s="89">
        <v>2391366</v>
      </c>
      <c r="D43" s="89">
        <v>13749000</v>
      </c>
      <c r="E43" s="89">
        <v>2360620.17</v>
      </c>
      <c r="F43" s="90">
        <v>13574990.699999999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43220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2404315679.54</v>
      </c>
      <c r="D49" s="133"/>
    </row>
    <row r="50" spans="1:6" ht="13.5" thickBot="1" x14ac:dyDescent="0.25">
      <c r="A50" s="87" t="s">
        <v>38</v>
      </c>
      <c r="B50" s="69">
        <v>2</v>
      </c>
      <c r="C50" s="134">
        <v>529397480.38999999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8" workbookViewId="0">
      <selection activeCell="E46" sqref="E4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108"/>
      <c r="B16" s="108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43251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2878406</v>
      </c>
      <c r="F23" s="59">
        <f>+F24+F27+F30+F34</f>
        <v>100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44707</v>
      </c>
      <c r="F24" s="64">
        <f>E24/E23*100</f>
        <v>1.5531860342147703</v>
      </c>
    </row>
    <row r="25" spans="1:6" x14ac:dyDescent="0.2">
      <c r="A25" s="65" t="s">
        <v>21</v>
      </c>
      <c r="B25" s="66"/>
      <c r="C25" s="66"/>
      <c r="D25" s="62">
        <v>4</v>
      </c>
      <c r="E25" s="63">
        <v>41458</v>
      </c>
      <c r="F25" s="64">
        <f>E25/E23*100</f>
        <v>1.4403110610525409</v>
      </c>
    </row>
    <row r="26" spans="1:6" x14ac:dyDescent="0.2">
      <c r="A26" s="65" t="s">
        <v>22</v>
      </c>
      <c r="B26" s="66"/>
      <c r="C26" s="66"/>
      <c r="D26" s="62">
        <v>5</v>
      </c>
      <c r="E26" s="63">
        <v>3249</v>
      </c>
      <c r="F26" s="64">
        <f>E26/E23*100</f>
        <v>0.11287497316222936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2413214</v>
      </c>
      <c r="F27" s="64">
        <f>E27/E23*100</f>
        <v>83.838555089170882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677130</v>
      </c>
      <c r="F28" s="64">
        <f>E28/E23*100</f>
        <v>23.524478478713565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1736084</v>
      </c>
      <c r="F29" s="64">
        <f>E29/E23*100</f>
        <v>60.314076610457313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385354</v>
      </c>
      <c r="F30" s="64">
        <f>E30/E23*100</f>
        <v>13.387756973825097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385354</v>
      </c>
      <c r="F32" s="64">
        <f>E32/E23*100</f>
        <v>13.387756973825097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35131</v>
      </c>
      <c r="F34" s="71">
        <f>E34/E23*100</f>
        <v>1.2205019027892521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47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14700156</v>
      </c>
      <c r="D42" s="85">
        <v>51763632</v>
      </c>
      <c r="E42" s="85">
        <v>15381519.24</v>
      </c>
      <c r="F42" s="86">
        <v>54181272.810000002</v>
      </c>
    </row>
    <row r="43" spans="1:6" ht="13.5" thickBot="1" x14ac:dyDescent="0.25">
      <c r="A43" s="87" t="s">
        <v>38</v>
      </c>
      <c r="B43" s="88">
        <v>2</v>
      </c>
      <c r="C43" s="89">
        <v>1970000</v>
      </c>
      <c r="D43" s="89">
        <v>16480000</v>
      </c>
      <c r="E43" s="89">
        <v>1943094</v>
      </c>
      <c r="F43" s="90">
        <v>16256048.24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43251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2353176335.1700001</v>
      </c>
      <c r="D49" s="133"/>
    </row>
    <row r="50" spans="1:6" ht="13.5" thickBot="1" x14ac:dyDescent="0.25">
      <c r="A50" s="87" t="s">
        <v>38</v>
      </c>
      <c r="B50" s="69">
        <v>2</v>
      </c>
      <c r="C50" s="134">
        <v>512577673.11000001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44" workbookViewId="0">
      <selection activeCell="E32" sqref="E3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109"/>
      <c r="B16" s="109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43281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2786913</v>
      </c>
      <c r="F23" s="59">
        <f>+F24+F27+F30+F34</f>
        <v>100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52334</v>
      </c>
      <c r="F24" s="64">
        <f>E24/E23*100</f>
        <v>1.8778483576631204</v>
      </c>
    </row>
    <row r="25" spans="1:6" x14ac:dyDescent="0.2">
      <c r="A25" s="65" t="s">
        <v>21</v>
      </c>
      <c r="B25" s="66"/>
      <c r="C25" s="66"/>
      <c r="D25" s="62">
        <v>4</v>
      </c>
      <c r="E25" s="63">
        <v>44085</v>
      </c>
      <c r="F25" s="64">
        <f>E25/E23*100</f>
        <v>1.5818577759693253</v>
      </c>
    </row>
    <row r="26" spans="1:6" x14ac:dyDescent="0.2">
      <c r="A26" s="65" t="s">
        <v>22</v>
      </c>
      <c r="B26" s="66"/>
      <c r="C26" s="66"/>
      <c r="D26" s="62">
        <v>5</v>
      </c>
      <c r="E26" s="63">
        <v>8249</v>
      </c>
      <c r="F26" s="64">
        <f>E26/E23*100</f>
        <v>0.29599058169379527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2339495</v>
      </c>
      <c r="F27" s="64">
        <f>E27/E23*100</f>
        <v>83.945749293214391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635387</v>
      </c>
      <c r="F28" s="64">
        <f>E28/E23*100</f>
        <v>22.798953537480358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1704108</v>
      </c>
      <c r="F29" s="64">
        <f>E29/E23*100</f>
        <v>61.146795755734033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386684</v>
      </c>
      <c r="F30" s="64">
        <f>E30/E23*100</f>
        <v>13.874993586093288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386684</v>
      </c>
      <c r="F32" s="64">
        <f>E32/E23*100</f>
        <v>13.874993586093288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8400</v>
      </c>
      <c r="F34" s="71">
        <f>E34/E23*100</f>
        <v>0.30140876302920111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48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16700298</v>
      </c>
      <c r="D42" s="85">
        <v>79362803</v>
      </c>
      <c r="E42" s="85">
        <v>17404657</v>
      </c>
      <c r="F42" s="86">
        <v>82748353</v>
      </c>
    </row>
    <row r="43" spans="1:6" ht="13.5" thickBot="1" x14ac:dyDescent="0.25">
      <c r="A43" s="87" t="s">
        <v>38</v>
      </c>
      <c r="B43" s="88">
        <v>2</v>
      </c>
      <c r="C43" s="89">
        <v>1377000</v>
      </c>
      <c r="D43" s="89">
        <v>27005077</v>
      </c>
      <c r="E43" s="89">
        <v>1354052</v>
      </c>
      <c r="F43" s="90">
        <v>26539410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43280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2279179161</v>
      </c>
      <c r="D49" s="133"/>
    </row>
    <row r="50" spans="1:6" ht="13.5" thickBot="1" x14ac:dyDescent="0.25">
      <c r="A50" s="87" t="s">
        <v>38</v>
      </c>
      <c r="B50" s="69">
        <v>2</v>
      </c>
      <c r="C50" s="134">
        <v>485655438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2" workbookViewId="0">
      <selection activeCell="I48" sqref="I4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110"/>
      <c r="B16" s="110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43312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2724109</v>
      </c>
      <c r="F23" s="59">
        <f>+F24+F27+F30+F34</f>
        <v>100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121586</v>
      </c>
      <c r="F24" s="64">
        <f>E24/E23*100</f>
        <v>4.4633309460084014</v>
      </c>
    </row>
    <row r="25" spans="1:6" x14ac:dyDescent="0.2">
      <c r="A25" s="65" t="s">
        <v>21</v>
      </c>
      <c r="B25" s="66"/>
      <c r="C25" s="66"/>
      <c r="D25" s="62">
        <v>4</v>
      </c>
      <c r="E25" s="63">
        <v>119487</v>
      </c>
      <c r="F25" s="64">
        <f>E25/E23*100</f>
        <v>4.3862782289548621</v>
      </c>
    </row>
    <row r="26" spans="1:6" x14ac:dyDescent="0.2">
      <c r="A26" s="65" t="s">
        <v>22</v>
      </c>
      <c r="B26" s="66"/>
      <c r="C26" s="66"/>
      <c r="D26" s="62">
        <v>5</v>
      </c>
      <c r="E26" s="63">
        <v>2099</v>
      </c>
      <c r="F26" s="64">
        <f>E26/E23*100</f>
        <v>7.7052717053539346E-2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2275301</v>
      </c>
      <c r="F27" s="64">
        <f>E27/E23*100</f>
        <v>83.524594647277326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603963</v>
      </c>
      <c r="F28" s="64">
        <f>E28/E23*100</f>
        <v>22.171029132828384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1671338</v>
      </c>
      <c r="F29" s="64">
        <f>E29/E23*100</f>
        <v>61.353565514448945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319100</v>
      </c>
      <c r="F30" s="64">
        <f>E30/E23*100</f>
        <v>11.713921873170273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319100</v>
      </c>
      <c r="F32" s="64">
        <f>E32/E23*100</f>
        <v>11.713921873170273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8122</v>
      </c>
      <c r="F34" s="71">
        <f>E34/E23*100</f>
        <v>0.29815253354399551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49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9196859</v>
      </c>
      <c r="D42" s="85">
        <v>42575065</v>
      </c>
      <c r="E42" s="85">
        <v>9582552</v>
      </c>
      <c r="F42" s="86">
        <v>44367946</v>
      </c>
    </row>
    <row r="43" spans="1:6" ht="13.5" thickBot="1" x14ac:dyDescent="0.25">
      <c r="A43" s="87" t="s">
        <v>38</v>
      </c>
      <c r="B43" s="88">
        <v>2</v>
      </c>
      <c r="C43" s="89">
        <v>96149</v>
      </c>
      <c r="D43" s="89">
        <v>20075000</v>
      </c>
      <c r="E43" s="89">
        <v>94611</v>
      </c>
      <c r="F43" s="90">
        <v>19700778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43312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2251083764</v>
      </c>
      <c r="D49" s="133"/>
    </row>
    <row r="50" spans="1:6" ht="13.5" thickBot="1" x14ac:dyDescent="0.25">
      <c r="A50" s="87" t="s">
        <v>38</v>
      </c>
      <c r="B50" s="69">
        <v>2</v>
      </c>
      <c r="C50" s="134">
        <v>467562373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5" workbookViewId="0">
      <selection activeCell="I9" sqref="I9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111"/>
      <c r="B16" s="111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43343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2643979</v>
      </c>
      <c r="F23" s="59">
        <f>+F24+F27+F30+F34</f>
        <v>100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86782</v>
      </c>
      <c r="F24" s="64">
        <f>E24/E23*100</f>
        <v>3.282249972484653</v>
      </c>
    </row>
    <row r="25" spans="1:6" x14ac:dyDescent="0.2">
      <c r="A25" s="65" t="s">
        <v>21</v>
      </c>
      <c r="B25" s="66"/>
      <c r="C25" s="66"/>
      <c r="D25" s="62">
        <v>4</v>
      </c>
      <c r="E25" s="63">
        <v>84683</v>
      </c>
      <c r="F25" s="64">
        <f>E25/E23*100</f>
        <v>3.2028620499633313</v>
      </c>
    </row>
    <row r="26" spans="1:6" x14ac:dyDescent="0.2">
      <c r="A26" s="65" t="s">
        <v>22</v>
      </c>
      <c r="B26" s="66"/>
      <c r="C26" s="66"/>
      <c r="D26" s="62">
        <v>5</v>
      </c>
      <c r="E26" s="63">
        <v>2099</v>
      </c>
      <c r="F26" s="64">
        <f>E26/E23*100</f>
        <v>7.9387922521321083E-2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2250607</v>
      </c>
      <c r="F27" s="64">
        <f>E27/E23*100</f>
        <v>85.121969576914196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605675</v>
      </c>
      <c r="F28" s="64">
        <f>E28/E23*100</f>
        <v>22.907708419771865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1644932</v>
      </c>
      <c r="F29" s="64">
        <f>E29/E23*100</f>
        <v>62.214261157142325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296257</v>
      </c>
      <c r="F30" s="64">
        <f>E30/E23*100</f>
        <v>11.204967966840886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296257</v>
      </c>
      <c r="F32" s="64">
        <f>E32/E23*100</f>
        <v>11.204967966840886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10333</v>
      </c>
      <c r="F34" s="71">
        <f>E34/E23*100</f>
        <v>0.39081248376027194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50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20496082</v>
      </c>
      <c r="D42" s="85">
        <v>81054283</v>
      </c>
      <c r="E42" s="85">
        <v>21365611</v>
      </c>
      <c r="F42" s="86">
        <v>84511538</v>
      </c>
    </row>
    <row r="43" spans="1:6" ht="13.5" thickBot="1" x14ac:dyDescent="0.25">
      <c r="A43" s="87" t="s">
        <v>38</v>
      </c>
      <c r="B43" s="88">
        <v>2</v>
      </c>
      <c r="C43" s="89">
        <v>0</v>
      </c>
      <c r="D43" s="89">
        <v>21890000</v>
      </c>
      <c r="E43" s="89">
        <v>0</v>
      </c>
      <c r="F43" s="90">
        <v>21531904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43343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2187833714</v>
      </c>
      <c r="D49" s="133"/>
    </row>
    <row r="50" spans="1:6" ht="13.5" thickBot="1" x14ac:dyDescent="0.25">
      <c r="A50" s="87" t="s">
        <v>38</v>
      </c>
      <c r="B50" s="69">
        <v>2</v>
      </c>
      <c r="C50" s="134">
        <v>446123973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15:B15"/>
    <mergeCell ref="A39:A41"/>
    <mergeCell ref="B39:B41"/>
    <mergeCell ref="C39:D39"/>
    <mergeCell ref="E39:F39"/>
    <mergeCell ref="C41:F41"/>
    <mergeCell ref="A47:A48"/>
    <mergeCell ref="B47:B48"/>
    <mergeCell ref="C47:D47"/>
    <mergeCell ref="C49:D49"/>
    <mergeCell ref="C50:D5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8" workbookViewId="0">
      <selection activeCell="I26" sqref="I2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20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18"/>
      <c r="B9" s="19"/>
      <c r="C9" s="20"/>
      <c r="D9" s="21"/>
      <c r="E9" s="22" t="s">
        <v>4</v>
      </c>
      <c r="F9" s="23" t="s">
        <v>5</v>
      </c>
    </row>
    <row r="10" spans="1:6" x14ac:dyDescent="0.2">
      <c r="A10" s="12"/>
      <c r="B10" s="13"/>
      <c r="C10" s="15"/>
      <c r="D10" s="15"/>
      <c r="E10" s="24"/>
      <c r="F10" s="25"/>
    </row>
    <row r="11" spans="1:6" x14ac:dyDescent="0.2">
      <c r="A11" s="8" t="s">
        <v>6</v>
      </c>
      <c r="B11" s="26" t="s">
        <v>7</v>
      </c>
      <c r="C11" s="27"/>
      <c r="D11" s="28"/>
      <c r="E11" s="29" t="s">
        <v>8</v>
      </c>
      <c r="F11" s="30">
        <v>1</v>
      </c>
    </row>
    <row r="12" spans="1:6" x14ac:dyDescent="0.2">
      <c r="A12" s="31"/>
      <c r="B12" s="31"/>
      <c r="C12" s="14"/>
      <c r="D12" s="15"/>
      <c r="E12" s="24"/>
      <c r="F12" s="17"/>
    </row>
    <row r="13" spans="1:6" x14ac:dyDescent="0.2">
      <c r="A13" s="8" t="s">
        <v>9</v>
      </c>
      <c r="B13" s="30" t="s">
        <v>10</v>
      </c>
      <c r="C13" s="20"/>
      <c r="D13" s="21"/>
    </row>
    <row r="14" spans="1:6" x14ac:dyDescent="0.2">
      <c r="A14" s="12"/>
      <c r="B14" s="32"/>
      <c r="C14" s="15"/>
      <c r="D14" s="33"/>
      <c r="E14" s="24"/>
      <c r="F14" s="34"/>
    </row>
    <row r="15" spans="1:6" x14ac:dyDescent="0.2">
      <c r="A15" s="116" t="s">
        <v>11</v>
      </c>
      <c r="B15" s="116"/>
      <c r="C15" s="15"/>
      <c r="D15" s="33"/>
      <c r="E15" s="24"/>
      <c r="F15" s="34"/>
    </row>
    <row r="16" spans="1:6" x14ac:dyDescent="0.2">
      <c r="A16" s="112"/>
      <c r="B16" s="112"/>
      <c r="C16" s="15"/>
      <c r="D16" s="33"/>
      <c r="E16" s="24"/>
      <c r="F16" s="34"/>
    </row>
    <row r="17" spans="1:6" x14ac:dyDescent="0.2">
      <c r="A17" s="36" t="s">
        <v>12</v>
      </c>
      <c r="B17" s="36"/>
      <c r="C17" s="33"/>
      <c r="D17" s="33"/>
      <c r="E17" s="37"/>
      <c r="F17" s="15"/>
    </row>
    <row r="18" spans="1:6" x14ac:dyDescent="0.2">
      <c r="A18" s="36"/>
      <c r="B18" s="36"/>
      <c r="C18" s="33"/>
      <c r="D18" s="33"/>
      <c r="E18" s="37"/>
      <c r="F18" s="15"/>
    </row>
    <row r="19" spans="1:6" ht="15.75" x14ac:dyDescent="0.2">
      <c r="A19" s="38" t="s">
        <v>13</v>
      </c>
      <c r="B19" s="39"/>
      <c r="C19" s="39"/>
      <c r="D19" s="40"/>
      <c r="E19" s="40"/>
      <c r="F19" s="40"/>
    </row>
    <row r="20" spans="1:6" ht="13.5" thickBot="1" x14ac:dyDescent="0.25">
      <c r="A20" s="41"/>
      <c r="B20" s="41"/>
      <c r="C20" s="41"/>
      <c r="D20" s="42"/>
      <c r="E20" s="42"/>
      <c r="F20" s="42"/>
    </row>
    <row r="21" spans="1:6" ht="38.25" x14ac:dyDescent="0.25">
      <c r="A21" s="43" t="s">
        <v>14</v>
      </c>
      <c r="B21" s="44"/>
      <c r="C21" s="45"/>
      <c r="D21" s="46" t="s">
        <v>15</v>
      </c>
      <c r="E21" s="47" t="s">
        <v>16</v>
      </c>
      <c r="F21" s="48" t="s">
        <v>17</v>
      </c>
    </row>
    <row r="22" spans="1:6" ht="13.5" thickBot="1" x14ac:dyDescent="0.25">
      <c r="A22" s="49"/>
      <c r="B22" s="50"/>
      <c r="C22" s="51"/>
      <c r="D22" s="52"/>
      <c r="E22" s="53" t="s">
        <v>18</v>
      </c>
      <c r="F22" s="54">
        <v>43373</v>
      </c>
    </row>
    <row r="23" spans="1:6" x14ac:dyDescent="0.2">
      <c r="A23" s="55" t="s">
        <v>19</v>
      </c>
      <c r="B23" s="56"/>
      <c r="C23" s="56"/>
      <c r="D23" s="57">
        <v>1</v>
      </c>
      <c r="E23" s="58">
        <f>+E24+E27+E30+E34</f>
        <v>2539636</v>
      </c>
      <c r="F23" s="59">
        <f>+F24+F27+F30+F34</f>
        <v>100</v>
      </c>
    </row>
    <row r="24" spans="1:6" x14ac:dyDescent="0.2">
      <c r="A24" s="60" t="s">
        <v>20</v>
      </c>
      <c r="B24" s="61"/>
      <c r="C24" s="61"/>
      <c r="D24" s="62">
        <v>3</v>
      </c>
      <c r="E24" s="63">
        <f>+E25+E26</f>
        <v>67997</v>
      </c>
      <c r="F24" s="64">
        <f>E24/E23*100</f>
        <v>2.6774309389219559</v>
      </c>
    </row>
    <row r="25" spans="1:6" x14ac:dyDescent="0.2">
      <c r="A25" s="65" t="s">
        <v>21</v>
      </c>
      <c r="B25" s="66"/>
      <c r="C25" s="66"/>
      <c r="D25" s="62">
        <v>4</v>
      </c>
      <c r="E25" s="63">
        <v>66138</v>
      </c>
      <c r="F25" s="64">
        <f>E25/E23*100</f>
        <v>2.6042314725417346</v>
      </c>
    </row>
    <row r="26" spans="1:6" x14ac:dyDescent="0.2">
      <c r="A26" s="65" t="s">
        <v>22</v>
      </c>
      <c r="B26" s="66"/>
      <c r="C26" s="66"/>
      <c r="D26" s="62">
        <v>5</v>
      </c>
      <c r="E26" s="63">
        <v>1859</v>
      </c>
      <c r="F26" s="64">
        <f>E26/E23*100</f>
        <v>7.3199466380221415E-2</v>
      </c>
    </row>
    <row r="27" spans="1:6" x14ac:dyDescent="0.2">
      <c r="A27" s="60" t="s">
        <v>23</v>
      </c>
      <c r="B27" s="66"/>
      <c r="C27" s="66"/>
      <c r="D27" s="62">
        <v>9</v>
      </c>
      <c r="E27" s="63">
        <f>+E28+E29</f>
        <v>2103227</v>
      </c>
      <c r="F27" s="64">
        <f>E27/E23*100</f>
        <v>82.816080729679371</v>
      </c>
    </row>
    <row r="28" spans="1:6" x14ac:dyDescent="0.2">
      <c r="A28" s="65" t="s">
        <v>24</v>
      </c>
      <c r="B28" s="66"/>
      <c r="C28" s="66"/>
      <c r="D28" s="62">
        <v>10</v>
      </c>
      <c r="E28" s="63">
        <v>495887</v>
      </c>
      <c r="F28" s="64">
        <f>E28/E23*100</f>
        <v>19.525908437272115</v>
      </c>
    </row>
    <row r="29" spans="1:6" x14ac:dyDescent="0.2">
      <c r="A29" s="65" t="s">
        <v>25</v>
      </c>
      <c r="B29" s="66"/>
      <c r="C29" s="66"/>
      <c r="D29" s="62">
        <v>11</v>
      </c>
      <c r="E29" s="63">
        <v>1607340</v>
      </c>
      <c r="F29" s="64">
        <f>E29/E23*100</f>
        <v>63.290172292407256</v>
      </c>
    </row>
    <row r="30" spans="1:6" x14ac:dyDescent="0.2">
      <c r="A30" s="60" t="s">
        <v>26</v>
      </c>
      <c r="B30" s="66"/>
      <c r="C30" s="66"/>
      <c r="D30" s="62">
        <v>12</v>
      </c>
      <c r="E30" s="63">
        <f>+E31+E32+E33</f>
        <v>265229</v>
      </c>
      <c r="F30" s="64">
        <f>E30/E23*100</f>
        <v>10.443583253663123</v>
      </c>
    </row>
    <row r="31" spans="1:6" hidden="1" x14ac:dyDescent="0.2">
      <c r="A31" s="65" t="s">
        <v>27</v>
      </c>
      <c r="B31" s="66"/>
      <c r="C31" s="66"/>
      <c r="D31" s="62">
        <v>13</v>
      </c>
      <c r="E31" s="63">
        <v>0</v>
      </c>
      <c r="F31" s="64">
        <f>E31/E23*100</f>
        <v>0</v>
      </c>
    </row>
    <row r="32" spans="1:6" x14ac:dyDescent="0.2">
      <c r="A32" s="65" t="s">
        <v>28</v>
      </c>
      <c r="B32" s="66"/>
      <c r="C32" s="66"/>
      <c r="D32" s="62">
        <v>14</v>
      </c>
      <c r="E32" s="63">
        <v>265229</v>
      </c>
      <c r="F32" s="64">
        <f>E32/E23*100</f>
        <v>10.443583253663123</v>
      </c>
    </row>
    <row r="33" spans="1:6" hidden="1" x14ac:dyDescent="0.2">
      <c r="A33" s="65" t="s">
        <v>29</v>
      </c>
      <c r="B33" s="66"/>
      <c r="C33" s="66"/>
      <c r="D33" s="62">
        <v>15</v>
      </c>
      <c r="E33" s="63">
        <v>0</v>
      </c>
      <c r="F33" s="64">
        <f>E33/E23*100</f>
        <v>0</v>
      </c>
    </row>
    <row r="34" spans="1:6" ht="13.5" thickBot="1" x14ac:dyDescent="0.25">
      <c r="A34" s="67" t="s">
        <v>30</v>
      </c>
      <c r="B34" s="68"/>
      <c r="C34" s="68"/>
      <c r="D34" s="69">
        <v>24</v>
      </c>
      <c r="E34" s="70">
        <v>103183</v>
      </c>
      <c r="F34" s="71">
        <f>E34/E23*100</f>
        <v>4.0629050777355493</v>
      </c>
    </row>
    <row r="35" spans="1:6" x14ac:dyDescent="0.2">
      <c r="A35" s="72"/>
      <c r="B35" s="73"/>
      <c r="C35" s="73"/>
      <c r="D35" s="74"/>
      <c r="E35" s="75"/>
      <c r="F35" s="76"/>
    </row>
    <row r="36" spans="1:6" x14ac:dyDescent="0.2">
      <c r="A36" s="72"/>
      <c r="B36" s="73"/>
      <c r="C36" s="73"/>
      <c r="D36" s="74"/>
      <c r="E36" s="75"/>
      <c r="F36" s="76"/>
    </row>
    <row r="37" spans="1:6" ht="15.75" x14ac:dyDescent="0.2">
      <c r="A37" s="77" t="s">
        <v>31</v>
      </c>
      <c r="B37" s="78"/>
      <c r="C37" s="78"/>
      <c r="D37" s="78"/>
      <c r="E37" s="78"/>
      <c r="F37" s="78"/>
    </row>
    <row r="38" spans="1:6" ht="13.5" thickBot="1" x14ac:dyDescent="0.25">
      <c r="A38" s="79"/>
      <c r="B38" s="80"/>
      <c r="C38" s="80"/>
      <c r="D38" s="80"/>
      <c r="E38" s="80"/>
      <c r="F38" s="80"/>
    </row>
    <row r="39" spans="1:6" x14ac:dyDescent="0.2">
      <c r="A39" s="117" t="s">
        <v>32</v>
      </c>
      <c r="B39" s="120" t="s">
        <v>15</v>
      </c>
      <c r="C39" s="123" t="s">
        <v>33</v>
      </c>
      <c r="D39" s="124"/>
      <c r="E39" s="123" t="s">
        <v>34</v>
      </c>
      <c r="F39" s="124"/>
    </row>
    <row r="40" spans="1:6" x14ac:dyDescent="0.2">
      <c r="A40" s="118"/>
      <c r="B40" s="121"/>
      <c r="C40" s="81" t="s">
        <v>35</v>
      </c>
      <c r="D40" s="82" t="s">
        <v>36</v>
      </c>
      <c r="E40" s="81" t="s">
        <v>35</v>
      </c>
      <c r="F40" s="82" t="s">
        <v>36</v>
      </c>
    </row>
    <row r="41" spans="1:6" ht="13.5" customHeight="1" thickBot="1" x14ac:dyDescent="0.25">
      <c r="A41" s="119"/>
      <c r="B41" s="122"/>
      <c r="C41" s="125" t="s">
        <v>51</v>
      </c>
      <c r="D41" s="125"/>
      <c r="E41" s="125"/>
      <c r="F41" s="126"/>
    </row>
    <row r="42" spans="1:6" x14ac:dyDescent="0.2">
      <c r="A42" s="83" t="s">
        <v>37</v>
      </c>
      <c r="B42" s="84">
        <v>1</v>
      </c>
      <c r="C42" s="85">
        <v>9645823</v>
      </c>
      <c r="D42" s="85">
        <v>48973286</v>
      </c>
      <c r="E42" s="85">
        <v>10049910</v>
      </c>
      <c r="F42" s="86">
        <v>51019266</v>
      </c>
    </row>
    <row r="43" spans="1:6" ht="13.5" thickBot="1" x14ac:dyDescent="0.25">
      <c r="A43" s="87" t="s">
        <v>38</v>
      </c>
      <c r="B43" s="88">
        <v>2</v>
      </c>
      <c r="C43" s="89">
        <v>330000</v>
      </c>
      <c r="D43" s="89">
        <v>61760000</v>
      </c>
      <c r="E43" s="89">
        <v>324357</v>
      </c>
      <c r="F43" s="90">
        <v>60717388</v>
      </c>
    </row>
    <row r="44" spans="1:6" x14ac:dyDescent="0.2">
      <c r="C44" s="91"/>
      <c r="D44" s="91"/>
      <c r="E44" s="91"/>
      <c r="F44" s="91"/>
    </row>
    <row r="45" spans="1:6" ht="15.75" x14ac:dyDescent="0.2">
      <c r="A45" s="77" t="s">
        <v>39</v>
      </c>
      <c r="B45" s="92"/>
      <c r="C45" s="92"/>
      <c r="D45" s="93"/>
      <c r="E45" s="94"/>
      <c r="F45" s="95"/>
    </row>
    <row r="46" spans="1:6" ht="13.5" thickBot="1" x14ac:dyDescent="0.25">
      <c r="A46" s="72"/>
      <c r="B46" s="92"/>
      <c r="C46" s="96"/>
      <c r="D46" s="96"/>
    </row>
    <row r="47" spans="1:6" ht="15.75" customHeight="1" x14ac:dyDescent="0.2">
      <c r="A47" s="127" t="s">
        <v>32</v>
      </c>
      <c r="B47" s="129" t="s">
        <v>15</v>
      </c>
      <c r="C47" s="130" t="s">
        <v>40</v>
      </c>
      <c r="D47" s="131"/>
      <c r="E47" s="97"/>
      <c r="F47" s="97"/>
    </row>
    <row r="48" spans="1:6" ht="15.75" customHeight="1" thickBot="1" x14ac:dyDescent="0.25">
      <c r="A48" s="128"/>
      <c r="B48" s="122"/>
      <c r="C48" s="98" t="s">
        <v>41</v>
      </c>
      <c r="D48" s="99">
        <v>43370</v>
      </c>
      <c r="E48" s="100"/>
      <c r="F48" s="97"/>
    </row>
    <row r="49" spans="1:6" x14ac:dyDescent="0.2">
      <c r="A49" s="83" t="s">
        <v>37</v>
      </c>
      <c r="B49" s="57">
        <v>1</v>
      </c>
      <c r="C49" s="132">
        <v>2146610055</v>
      </c>
      <c r="D49" s="133"/>
    </row>
    <row r="50" spans="1:6" ht="13.5" thickBot="1" x14ac:dyDescent="0.25">
      <c r="A50" s="87" t="s">
        <v>38</v>
      </c>
      <c r="B50" s="69">
        <v>2</v>
      </c>
      <c r="C50" s="134">
        <v>385752049</v>
      </c>
      <c r="D50" s="135"/>
    </row>
    <row r="53" spans="1:6" ht="51" x14ac:dyDescent="0.25">
      <c r="A53" s="101" t="s">
        <v>42</v>
      </c>
      <c r="B53" s="102"/>
      <c r="C53" s="102"/>
      <c r="D53" s="103"/>
      <c r="E53" s="103"/>
      <c r="F53" s="104"/>
    </row>
  </sheetData>
  <mergeCells count="11">
    <mergeCell ref="A47:A48"/>
    <mergeCell ref="B47:B48"/>
    <mergeCell ref="C47:D47"/>
    <mergeCell ref="C49:D49"/>
    <mergeCell ref="C50:D50"/>
    <mergeCell ref="A15:B15"/>
    <mergeCell ref="A39:A41"/>
    <mergeCell ref="B39:B41"/>
    <mergeCell ref="C39:D39"/>
    <mergeCell ref="E39:F39"/>
    <mergeCell ref="C41:F4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 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2019-01-08T09:46:40Z</dcterms:modified>
</cp:coreProperties>
</file>