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-15" yWindow="-15" windowWidth="24030" windowHeight="5055" tabRatio="857" activeTab="11"/>
  </bookViews>
  <sheets>
    <sheet name="leden 2015" sheetId="128" r:id="rId1"/>
    <sheet name="únor 2015" sheetId="129" r:id="rId2"/>
    <sheet name="březen 2015" sheetId="130" r:id="rId3"/>
    <sheet name="duben 2015" sheetId="131" r:id="rId4"/>
    <sheet name="květen 2015" sheetId="133" r:id="rId5"/>
    <sheet name="červen 2015" sheetId="134" r:id="rId6"/>
    <sheet name="červenec 2015" sheetId="135" r:id="rId7"/>
    <sheet name="srpen 2015" sheetId="137" r:id="rId8"/>
    <sheet name="září 2015" sheetId="138" r:id="rId9"/>
    <sheet name="říjen 2015" sheetId="139" r:id="rId10"/>
    <sheet name="listopad 2015" sheetId="141" r:id="rId11"/>
    <sheet name="prosinec 2015" sheetId="142" r:id="rId12"/>
  </sheets>
  <definedNames>
    <definedName name="i_01_001_001" localSheetId="2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1_002" localSheetId="2">#REF!</definedName>
    <definedName name="I_01_001_002" localSheetId="5">#REF!</definedName>
    <definedName name="I_01_001_002" localSheetId="3">#REF!</definedName>
    <definedName name="I_01_001_002" localSheetId="4">#REF!</definedName>
    <definedName name="I_01_001_002" localSheetId="0">#REF!</definedName>
    <definedName name="I_01_001_002" localSheetId="10">#REF!</definedName>
    <definedName name="I_01_001_002" localSheetId="11">#REF!</definedName>
    <definedName name="I_01_001_002" localSheetId="7">#REF!</definedName>
    <definedName name="I_01_001_002" localSheetId="1">#REF!</definedName>
    <definedName name="I_01_001_002" localSheetId="8">#REF!</definedName>
    <definedName name="I_01_001_002">#REF!</definedName>
    <definedName name="i_01_002_001" localSheetId="2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2_003" localSheetId="2">#REF!</definedName>
    <definedName name="i_01_002_003" localSheetId="5">#REF!</definedName>
    <definedName name="i_01_002_003" localSheetId="3">#REF!</definedName>
    <definedName name="i_01_002_003" localSheetId="4">#REF!</definedName>
    <definedName name="i_01_002_003" localSheetId="0">#REF!</definedName>
    <definedName name="i_01_002_003" localSheetId="10">#REF!</definedName>
    <definedName name="i_01_002_003" localSheetId="11">#REF!</definedName>
    <definedName name="i_01_002_003" localSheetId="7">#REF!</definedName>
    <definedName name="i_01_002_003" localSheetId="1">#REF!</definedName>
    <definedName name="i_01_002_003" localSheetId="8">#REF!</definedName>
    <definedName name="i_01_002_003">#REF!</definedName>
    <definedName name="i_01_003_001" localSheetId="2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A47" i="142" l="1"/>
  <c r="F38" i="142"/>
  <c r="E28" i="142"/>
  <c r="E21" i="142" s="1"/>
  <c r="F31" i="142" s="1"/>
  <c r="E25" i="142"/>
  <c r="E22" i="142"/>
  <c r="F22" i="142" l="1"/>
  <c r="F27" i="142"/>
  <c r="F28" i="142"/>
  <c r="F32" i="142"/>
  <c r="F24" i="142"/>
  <c r="F25" i="142"/>
  <c r="F30" i="142"/>
  <c r="F23" i="142"/>
  <c r="F26" i="142"/>
  <c r="F29" i="142"/>
  <c r="A47" i="141"/>
  <c r="F38" i="141"/>
  <c r="E28" i="141"/>
  <c r="E25" i="141"/>
  <c r="E22" i="141"/>
  <c r="E21" i="141" s="1"/>
  <c r="F21" i="142" l="1"/>
  <c r="F32" i="141"/>
  <c r="F30" i="141"/>
  <c r="F25" i="141"/>
  <c r="F24" i="141"/>
  <c r="F31" i="141"/>
  <c r="F22" i="141"/>
  <c r="F27" i="141"/>
  <c r="F28" i="141"/>
  <c r="F23" i="141"/>
  <c r="F26" i="141"/>
  <c r="F29" i="141"/>
  <c r="A47" i="139"/>
  <c r="F38" i="139"/>
  <c r="E28" i="139"/>
  <c r="E25" i="139"/>
  <c r="E22" i="139"/>
  <c r="F21" i="141" l="1"/>
  <c r="E21" i="139"/>
  <c r="F31" i="139" s="1"/>
  <c r="F27" i="139"/>
  <c r="F30" i="139"/>
  <c r="A47" i="138"/>
  <c r="F38" i="138"/>
  <c r="E28" i="138"/>
  <c r="E21" i="138" s="1"/>
  <c r="F32" i="138" s="1"/>
  <c r="E25" i="138"/>
  <c r="E22" i="138"/>
  <c r="F26" i="139" l="1"/>
  <c r="F24" i="139"/>
  <c r="F32" i="139"/>
  <c r="F29" i="139"/>
  <c r="F23" i="139"/>
  <c r="F25" i="139"/>
  <c r="F22" i="139"/>
  <c r="F28" i="139"/>
  <c r="F25" i="138"/>
  <c r="F22" i="138"/>
  <c r="F21" i="138"/>
  <c r="F23" i="138"/>
  <c r="F26" i="138"/>
  <c r="F29" i="138"/>
  <c r="F31" i="138"/>
  <c r="F24" i="138"/>
  <c r="F27" i="138"/>
  <c r="F28" i="138"/>
  <c r="F30" i="138"/>
  <c r="E22" i="137"/>
  <c r="A47" i="137"/>
  <c r="F38" i="137"/>
  <c r="E28" i="137"/>
  <c r="E25" i="137"/>
  <c r="E21" i="137" s="1"/>
  <c r="F21" i="139" l="1"/>
  <c r="F28" i="137"/>
  <c r="F25" i="137"/>
  <c r="F29" i="137"/>
  <c r="F26" i="137"/>
  <c r="F23" i="137"/>
  <c r="F32" i="137"/>
  <c r="F31" i="137"/>
  <c r="F30" i="137"/>
  <c r="F27" i="137"/>
  <c r="F24" i="137"/>
  <c r="F22" i="137"/>
  <c r="F21" i="137" l="1"/>
  <c r="A47" i="135"/>
  <c r="F38" i="135"/>
  <c r="E28" i="135"/>
  <c r="E25" i="135"/>
  <c r="E22" i="135"/>
  <c r="F22" i="135" l="1"/>
  <c r="E21" i="135"/>
  <c r="F24" i="135"/>
  <c r="F25" i="135"/>
  <c r="F30" i="135"/>
  <c r="F23" i="135"/>
  <c r="F26" i="135"/>
  <c r="F29" i="135"/>
  <c r="A46" i="134"/>
  <c r="F37" i="134"/>
  <c r="E27" i="134"/>
  <c r="E20" i="134" s="1"/>
  <c r="F30" i="134" s="1"/>
  <c r="E24" i="134"/>
  <c r="E21" i="134"/>
  <c r="F31" i="135" l="1"/>
  <c r="F28" i="135"/>
  <c r="F27" i="135"/>
  <c r="F32" i="135"/>
  <c r="F21" i="134"/>
  <c r="F26" i="134"/>
  <c r="F27" i="134"/>
  <c r="F23" i="134"/>
  <c r="F24" i="134"/>
  <c r="F29" i="134"/>
  <c r="F31" i="134"/>
  <c r="F22" i="134"/>
  <c r="F25" i="134"/>
  <c r="F28" i="134"/>
  <c r="A46" i="133"/>
  <c r="F37" i="133"/>
  <c r="E27" i="133"/>
  <c r="E24" i="133"/>
  <c r="E21" i="133"/>
  <c r="F21" i="135" l="1"/>
  <c r="F20" i="134"/>
  <c r="E20" i="133"/>
  <c r="F21" i="133" s="1"/>
  <c r="F22" i="133"/>
  <c r="F25" i="133"/>
  <c r="F28" i="133"/>
  <c r="A46" i="131"/>
  <c r="F37" i="131"/>
  <c r="E27" i="131"/>
  <c r="E20" i="131" s="1"/>
  <c r="F30" i="131" s="1"/>
  <c r="E24" i="131"/>
  <c r="E21" i="131"/>
  <c r="F30" i="133" l="1"/>
  <c r="F31" i="133"/>
  <c r="F27" i="133"/>
  <c r="F26" i="133"/>
  <c r="F29" i="133"/>
  <c r="F24" i="133"/>
  <c r="F23" i="133"/>
  <c r="F21" i="131"/>
  <c r="F26" i="131"/>
  <c r="F27" i="131"/>
  <c r="F31" i="131"/>
  <c r="F23" i="131"/>
  <c r="F24" i="131"/>
  <c r="F29" i="131"/>
  <c r="F22" i="131"/>
  <c r="F25" i="131"/>
  <c r="F28" i="131"/>
  <c r="A46" i="130"/>
  <c r="F37" i="130"/>
  <c r="E27" i="130"/>
  <c r="E24" i="130"/>
  <c r="E21" i="130"/>
  <c r="F20" i="133" l="1"/>
  <c r="F20" i="131"/>
  <c r="E20" i="130"/>
  <c r="F30" i="130" s="1"/>
  <c r="A46" i="129"/>
  <c r="F37" i="129"/>
  <c r="E27" i="129"/>
  <c r="E24" i="129"/>
  <c r="E21" i="129"/>
  <c r="F31" i="130" l="1"/>
  <c r="F29" i="130"/>
  <c r="F28" i="130"/>
  <c r="F26" i="130"/>
  <c r="F23" i="130"/>
  <c r="F25" i="130"/>
  <c r="F27" i="130"/>
  <c r="F22" i="130"/>
  <c r="F24" i="130"/>
  <c r="F21" i="130"/>
  <c r="E20" i="129"/>
  <c r="F29" i="129" s="1"/>
  <c r="A46" i="128"/>
  <c r="F20" i="128"/>
  <c r="F20" i="130" l="1"/>
  <c r="F23" i="129"/>
  <c r="F22" i="129"/>
  <c r="F21" i="129"/>
  <c r="F26" i="129"/>
  <c r="F25" i="129"/>
  <c r="F27" i="129"/>
  <c r="F30" i="129"/>
  <c r="F28" i="129"/>
  <c r="F24" i="129"/>
  <c r="F31" i="129"/>
  <c r="E21" i="128"/>
  <c r="F37" i="128"/>
  <c r="F20" i="129" l="1"/>
  <c r="E27" i="128"/>
  <c r="E24" i="128"/>
  <c r="E20" i="128" l="1"/>
  <c r="F21" i="128" s="1"/>
  <c r="F23" i="128" l="1"/>
  <c r="F25" i="128"/>
  <c r="F26" i="128"/>
  <c r="F29" i="128"/>
  <c r="F31" i="128"/>
  <c r="F28" i="128"/>
  <c r="F22" i="128"/>
  <c r="F30" i="128"/>
  <c r="F27" i="128"/>
  <c r="F24" i="128"/>
</calcChain>
</file>

<file path=xl/sharedStrings.xml><?xml version="1.0" encoding="utf-8"?>
<sst xmlns="http://schemas.openxmlformats.org/spreadsheetml/2006/main" count="540" uniqueCount="53">
  <si>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</si>
  <si>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</si>
  <si>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</si>
  <si>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</si>
  <si>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</si>
  <si>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</si>
  <si>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</si>
  <si>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</si>
  <si>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</si>
  <si>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</si>
  <si>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</si>
  <si>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</si>
  <si>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</si>
  <si>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</si>
  <si>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</si>
  <si>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</si>
  <si>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</si>
  <si>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</si>
  <si>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</si>
  <si>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</si>
  <si>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</si>
  <si>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</si>
  <si>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</si>
  <si>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standardní</t>
  </si>
  <si>
    <t>Ukazatel</t>
  </si>
  <si>
    <t>k datu</t>
  </si>
  <si>
    <t>Raiffeisen fond dluhopisových příležitostí</t>
  </si>
  <si>
    <t>CZ0008473998</t>
  </si>
  <si>
    <t>otevřený podílový fond</t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</si>
  <si>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</si>
  <si>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</si>
  <si>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</si>
  <si>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</si>
  <si>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</si>
  <si>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</si>
  <si>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</si>
  <si>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 xml:space="preserve">Měsíční informace fondu kolektivního investování dle  § 239 odst. 1 písm b) </t>
  </si>
  <si>
    <t xml:space="preserve">Měsíční informace fondu kolektivního investování dle § 239 odst. 1 písm a) </t>
  </si>
  <si>
    <t>ISIN třídy</t>
  </si>
  <si>
    <t>Počet (ks)</t>
  </si>
  <si>
    <t>Hodnota (Kč)</t>
  </si>
  <si>
    <t>Aktuální hodnota fondového kapitálu (Kč)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</si>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</sst>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 applyBorder="0"/>
    <xf numFmtId="0" fontId="22" fillId="0" borderId="0"/>
  </cellStyleXfs>
  <cellXfs count="119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0" fontId="1" fillId="0" borderId="24" xfId="0" applyFont="1" applyFill="1" applyBorder="1" applyAlignment="1">
      <alignment horizontal="lef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0" fontId="5" fillId="0" borderId="24" xfId="0" applyFont="1" applyFill="1" applyBorder="1" applyAlignment="1" applyProtection="1">
      <alignment horizontal="center" vertical="center" wrapText="1"/>
    </xf>
    <xf numFmtId="3" fontId="8" fillId="0" borderId="1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18" xfId="0" applyNumberFormat="1" applyFont="1" applyFill="1" applyBorder="1" applyAlignment="1" applyProtection="1">
      <alignment horizontal="right" vertical="center" indent="1" shrinkToFit="1"/>
      <protection locked="0"/>
    </xf>
    <xf numFmtId="0" fontId="18" fillId="0" borderId="0" xfId="0" applyFont="1" applyFill="1" applyBorder="1" applyAlignment="1" applyProtection="1">
      <alignment horizontal="left" vertical="top"/>
    </xf>
    <xf numFmtId="0" fontId="18" fillId="0" borderId="29" xfId="0" applyFont="1" applyFill="1" applyBorder="1" applyAlignment="1" applyProtection="1">
      <alignment horizontal="centerContinuous" vertical="top"/>
    </xf>
    <xf numFmtId="0" fontId="0" fillId="0" borderId="0" xfId="0" applyFill="1" applyBorder="1" applyAlignment="1" applyProtection="1">
      <alignment horizontal="centerContinuous" vertical="top"/>
    </xf>
    <xf numFmtId="0" fontId="13" fillId="0" borderId="30" xfId="0" applyFont="1" applyFill="1" applyBorder="1" applyAlignment="1" applyProtection="1">
      <alignment horizontal="center" vertical="top"/>
    </xf>
    <xf numFmtId="0" fontId="13" fillId="0" borderId="29" xfId="0" applyFont="1" applyFill="1" applyBorder="1" applyAlignment="1" applyProtection="1">
      <alignment horizontal="right" vertical="center" wrapText="1"/>
    </xf>
    <xf numFmtId="14" fontId="13" fillId="0" borderId="31" xfId="0" applyNumberFormat="1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>
      <alignment horizontal="left" vertical="center" indent="1"/>
    </xf>
    <xf numFmtId="0" fontId="10" fillId="0" borderId="19" xfId="0" applyFont="1" applyFill="1" applyBorder="1" applyAlignment="1" applyProtection="1">
      <alignment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24" fillId="0" borderId="0" xfId="0" applyFont="1"/>
    <xf numFmtId="0" fontId="23" fillId="0" borderId="0" xfId="0" applyFont="1" applyFill="1" applyBorder="1" applyAlignment="1">
      <alignment vertical="center"/>
    </xf>
    <xf numFmtId="14" fontId="23" fillId="0" borderId="22" xfId="0" applyNumberFormat="1" applyFont="1" applyFill="1" applyBorder="1" applyAlignment="1">
      <alignment horizontal="left" vertical="center"/>
    </xf>
    <xf numFmtId="0" fontId="0" fillId="0" borderId="0" xfId="0" applyBorder="1" applyAlignment="1"/>
    <xf numFmtId="0" fontId="11" fillId="0" borderId="15" xfId="0" applyFont="1" applyFill="1" applyBorder="1" applyAlignment="1">
      <alignment vertical="center"/>
    </xf>
    <xf numFmtId="0" fontId="11" fillId="0" borderId="32" xfId="0" applyFont="1" applyFill="1" applyBorder="1" applyAlignment="1">
      <alignment vertical="center"/>
    </xf>
    <xf numFmtId="0" fontId="23" fillId="0" borderId="32" xfId="0" applyFont="1" applyFill="1" applyBorder="1" applyAlignment="1">
      <alignment vertical="center"/>
    </xf>
    <xf numFmtId="0" fontId="5" fillId="0" borderId="28" xfId="0" applyFont="1" applyFill="1" applyBorder="1" applyAlignment="1" applyProtection="1">
      <alignment horizontal="center" vertical="center" wrapText="1"/>
    </xf>
    <xf numFmtId="1" fontId="1" fillId="0" borderId="28" xfId="0" applyNumberFormat="1" applyFont="1" applyFill="1" applyBorder="1" applyAlignment="1">
      <alignment horizontal="left" vertical="center" indent="1"/>
    </xf>
    <xf numFmtId="0" fontId="23" fillId="0" borderId="16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distributed"/>
    </xf>
    <xf numFmtId="0" fontId="23" fillId="0" borderId="14" xfId="0" applyFont="1" applyFill="1" applyBorder="1" applyAlignment="1">
      <alignment horizontal="center" vertical="distributed"/>
    </xf>
    <xf numFmtId="3" fontId="0" fillId="0" borderId="12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23" fillId="0" borderId="12" xfId="0" applyFont="1" applyFill="1" applyBorder="1" applyAlignment="1">
      <alignment horizontal="right" vertical="center"/>
    </xf>
    <xf numFmtId="0" fontId="23" fillId="0" borderId="13" xfId="0" applyFont="1" applyFill="1" applyBorder="1" applyAlignment="1">
      <alignment horizontal="right" vertical="center"/>
    </xf>
  </cellXfs>
  <cellStyles count="2">
    <cellStyle name="Normal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390525</xdr:colOff>
      <xdr:row>2</xdr:row>
      <xdr:rowOff>95249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95250"/>
          <a:ext cx="16002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1</xdr:col>
      <xdr:colOff>339538</xdr:colOff>
      <xdr:row>2</xdr:row>
      <xdr:rowOff>104774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4775"/>
          <a:ext cx="1730188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1</xdr:col>
      <xdr:colOff>339538</xdr:colOff>
      <xdr:row>2</xdr:row>
      <xdr:rowOff>104774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4775"/>
          <a:ext cx="1730188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1</xdr:col>
      <xdr:colOff>339538</xdr:colOff>
      <xdr:row>2</xdr:row>
      <xdr:rowOff>104774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4775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J17" sqref="J1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66"/>
      <c r="B2" s="65"/>
      <c r="C2" s="65"/>
      <c r="D2" s="65"/>
      <c r="E2" s="65"/>
      <c r="F2" s="65"/>
    </row>
    <row r="3" spans="1:6" ht="16.5" x14ac:dyDescent="0.25">
      <c r="A3" s="64" t="s">
        <v>31</v>
      </c>
      <c r="B3" s="26"/>
      <c r="C3" s="26"/>
      <c r="D3" s="26"/>
      <c r="E3" s="26"/>
      <c r="F3" s="26"/>
    </row>
    <row r="4" spans="1:6" ht="16.5" x14ac:dyDescent="0.25">
      <c r="A4" s="64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78" t="s">
        <v>26</v>
      </c>
      <c r="C6" s="79"/>
      <c r="D6" s="79"/>
      <c r="E6" s="79"/>
      <c r="F6" s="80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28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23</v>
      </c>
      <c r="C12" s="3"/>
      <c r="D12" s="2"/>
    </row>
    <row r="13" spans="1:6" x14ac:dyDescent="0.2">
      <c r="A13" s="29"/>
      <c r="B13" s="37"/>
      <c r="C13" s="32"/>
      <c r="D13" s="71"/>
      <c r="E13" s="35"/>
      <c r="F13" s="38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39"/>
      <c r="B15" s="71"/>
      <c r="C15" s="71"/>
      <c r="D15" s="71"/>
      <c r="E15" s="40"/>
      <c r="F15" s="32"/>
    </row>
    <row r="16" spans="1:6" ht="15.75" x14ac:dyDescent="0.2">
      <c r="A16" s="63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2"/>
      <c r="E17" s="72"/>
      <c r="F17" s="72"/>
    </row>
    <row r="18" spans="1:6" ht="38.25" x14ac:dyDescent="0.25">
      <c r="A18" s="51" t="s">
        <v>22</v>
      </c>
      <c r="B18" s="47"/>
      <c r="C18" s="52"/>
      <c r="D18" s="59" t="s">
        <v>21</v>
      </c>
      <c r="E18" s="69" t="s">
        <v>30</v>
      </c>
      <c r="F18" s="70" t="s">
        <v>19</v>
      </c>
    </row>
    <row r="19" spans="1:6" ht="13.5" thickBot="1" x14ac:dyDescent="0.25">
      <c r="A19" s="48"/>
      <c r="B19" s="49"/>
      <c r="C19" s="53"/>
      <c r="D19" s="50"/>
      <c r="E19" s="67" t="s">
        <v>25</v>
      </c>
      <c r="F19" s="68">
        <v>42035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1539721</v>
      </c>
      <c r="F20" s="19">
        <f>+F21+F24+F27+F31</f>
        <v>99.999999999999986</v>
      </c>
    </row>
    <row r="21" spans="1:6" x14ac:dyDescent="0.2">
      <c r="A21" s="73" t="s">
        <v>7</v>
      </c>
      <c r="B21" s="10"/>
      <c r="C21" s="10"/>
      <c r="D21" s="55">
        <v>3</v>
      </c>
      <c r="E21" s="7">
        <f>+E22+E23</f>
        <v>107661</v>
      </c>
      <c r="F21" s="20">
        <f>E21/E20*100</f>
        <v>6.9922408020673874</v>
      </c>
    </row>
    <row r="22" spans="1:6" x14ac:dyDescent="0.2">
      <c r="A22" s="75" t="s">
        <v>8</v>
      </c>
      <c r="B22" s="76"/>
      <c r="C22" s="76"/>
      <c r="D22" s="55">
        <v>4</v>
      </c>
      <c r="E22" s="7">
        <v>107661</v>
      </c>
      <c r="F22" s="20">
        <f>E22/E20*100</f>
        <v>6.9922408020673874</v>
      </c>
    </row>
    <row r="23" spans="1:6" x14ac:dyDescent="0.2">
      <c r="A23" s="75" t="s">
        <v>9</v>
      </c>
      <c r="B23" s="76"/>
      <c r="C23" s="76"/>
      <c r="D23" s="55">
        <v>5</v>
      </c>
      <c r="E23" s="7">
        <v>0</v>
      </c>
      <c r="F23" s="20">
        <f>E23/E20*100</f>
        <v>0</v>
      </c>
    </row>
    <row r="24" spans="1:6" x14ac:dyDescent="0.2">
      <c r="A24" s="73" t="s">
        <v>10</v>
      </c>
      <c r="B24" s="76"/>
      <c r="C24" s="76"/>
      <c r="D24" s="55">
        <v>9</v>
      </c>
      <c r="E24" s="7">
        <f>+E25+E26</f>
        <v>1191444</v>
      </c>
      <c r="F24" s="20">
        <f>E24/E20*100</f>
        <v>77.380512443488129</v>
      </c>
    </row>
    <row r="25" spans="1:6" x14ac:dyDescent="0.2">
      <c r="A25" s="75" t="s">
        <v>11</v>
      </c>
      <c r="B25" s="76"/>
      <c r="C25" s="76"/>
      <c r="D25" s="55">
        <v>10</v>
      </c>
      <c r="E25" s="7">
        <v>386725</v>
      </c>
      <c r="F25" s="20">
        <f>E25/E20*100</f>
        <v>25.116563325433631</v>
      </c>
    </row>
    <row r="26" spans="1:6" x14ac:dyDescent="0.2">
      <c r="A26" s="75" t="s">
        <v>12</v>
      </c>
      <c r="B26" s="76"/>
      <c r="C26" s="76"/>
      <c r="D26" s="55">
        <v>11</v>
      </c>
      <c r="E26" s="7">
        <v>804719</v>
      </c>
      <c r="F26" s="20">
        <f>E26/E20*100</f>
        <v>52.263949118054512</v>
      </c>
    </row>
    <row r="27" spans="1:6" x14ac:dyDescent="0.2">
      <c r="A27" s="73" t="s">
        <v>13</v>
      </c>
      <c r="B27" s="76"/>
      <c r="C27" s="76"/>
      <c r="D27" s="55">
        <v>12</v>
      </c>
      <c r="E27" s="7">
        <f>+E28+E29+E30</f>
        <v>239049</v>
      </c>
      <c r="F27" s="20">
        <f>E27/E20*100</f>
        <v>15.52547506983408</v>
      </c>
    </row>
    <row r="28" spans="1:6" x14ac:dyDescent="0.2">
      <c r="A28" s="75" t="s">
        <v>14</v>
      </c>
      <c r="B28" s="76"/>
      <c r="C28" s="76"/>
      <c r="D28" s="55">
        <v>13</v>
      </c>
      <c r="E28" s="7">
        <v>0</v>
      </c>
      <c r="F28" s="20">
        <f>E28/E20*100</f>
        <v>0</v>
      </c>
    </row>
    <row r="29" spans="1:6" x14ac:dyDescent="0.2">
      <c r="A29" s="75" t="s">
        <v>15</v>
      </c>
      <c r="B29" s="76"/>
      <c r="C29" s="76"/>
      <c r="D29" s="55">
        <v>14</v>
      </c>
      <c r="E29" s="7">
        <v>239049</v>
      </c>
      <c r="F29" s="20">
        <f>E29/E20*100</f>
        <v>15.52547506983408</v>
      </c>
    </row>
    <row r="30" spans="1:6" x14ac:dyDescent="0.2">
      <c r="A30" s="75" t="s">
        <v>16</v>
      </c>
      <c r="B30" s="76"/>
      <c r="C30" s="76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74" t="s">
        <v>17</v>
      </c>
      <c r="B31" s="77"/>
      <c r="C31" s="77"/>
      <c r="D31" s="56">
        <v>24</v>
      </c>
      <c r="E31" s="8">
        <v>1567</v>
      </c>
      <c r="F31" s="21">
        <f>E31/E20*100</f>
        <v>0.10177168461039371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2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1"/>
      <c r="B36" s="60"/>
      <c r="C36" s="60"/>
      <c r="D36" s="59"/>
      <c r="E36" s="69" t="s">
        <v>39</v>
      </c>
      <c r="F36" s="70" t="s">
        <v>40</v>
      </c>
    </row>
    <row r="37" spans="1:6" ht="16.5" thickBot="1" x14ac:dyDescent="0.25">
      <c r="A37" s="93"/>
      <c r="B37" s="92" t="s">
        <v>24</v>
      </c>
      <c r="C37" s="94"/>
      <c r="D37" s="95" t="s">
        <v>21</v>
      </c>
      <c r="E37" s="96" t="s">
        <v>35</v>
      </c>
      <c r="F37" s="97">
        <f>F19</f>
        <v>42035</v>
      </c>
    </row>
    <row r="38" spans="1:6" ht="13.5" customHeight="1" x14ac:dyDescent="0.2">
      <c r="A38" s="98" t="s">
        <v>20</v>
      </c>
      <c r="B38" s="99"/>
      <c r="C38" s="99"/>
      <c r="D38" s="100">
        <v>1</v>
      </c>
      <c r="E38" s="12">
        <v>98873595</v>
      </c>
      <c r="F38" s="90">
        <v>104247234</v>
      </c>
    </row>
    <row r="39" spans="1:6" ht="13.5" thickBot="1" x14ac:dyDescent="0.25">
      <c r="A39" s="74" t="s">
        <v>18</v>
      </c>
      <c r="B39" s="58"/>
      <c r="C39" s="58"/>
      <c r="D39" s="89">
        <v>2</v>
      </c>
      <c r="E39" s="8">
        <v>10151082</v>
      </c>
      <c r="F39" s="91">
        <v>10695722</v>
      </c>
    </row>
    <row r="40" spans="1:6" x14ac:dyDescent="0.2">
      <c r="A40" s="42"/>
      <c r="B40" s="84"/>
      <c r="C40" s="84"/>
      <c r="D40" s="81"/>
      <c r="E40" s="82"/>
      <c r="F40" s="85"/>
    </row>
    <row r="42" spans="1:6" ht="15.75" x14ac:dyDescent="0.2">
      <c r="A42" s="62" t="s">
        <v>37</v>
      </c>
      <c r="B42" s="84"/>
      <c r="C42" s="84"/>
      <c r="D42" s="81"/>
      <c r="E42" s="82"/>
      <c r="F42" s="85"/>
    </row>
    <row r="43" spans="1:6" ht="13.5" thickBot="1" x14ac:dyDescent="0.25">
      <c r="A43" s="42"/>
      <c r="B43" s="84"/>
      <c r="C43" s="101"/>
      <c r="D43" s="101"/>
    </row>
    <row r="44" spans="1:6" ht="15.75" customHeight="1" x14ac:dyDescent="0.2">
      <c r="A44" s="110" t="s">
        <v>38</v>
      </c>
      <c r="B44" s="112" t="s">
        <v>21</v>
      </c>
      <c r="C44" s="105" t="s">
        <v>41</v>
      </c>
      <c r="D44" s="106"/>
      <c r="E44" s="107"/>
      <c r="F44" s="102"/>
    </row>
    <row r="45" spans="1:6" ht="15.75" customHeight="1" thickBot="1" x14ac:dyDescent="0.25">
      <c r="A45" s="111"/>
      <c r="B45" s="113"/>
      <c r="C45" s="117" t="s">
        <v>25</v>
      </c>
      <c r="D45" s="118"/>
      <c r="E45" s="103">
        <v>42034</v>
      </c>
      <c r="F45" s="102"/>
    </row>
    <row r="46" spans="1:6" ht="13.5" thickBot="1" x14ac:dyDescent="0.25">
      <c r="A46" s="109" t="str">
        <f>+B8</f>
        <v>CZ0008473998</v>
      </c>
      <c r="B46" s="108">
        <v>1</v>
      </c>
      <c r="C46" s="114">
        <v>1475838116.4000001</v>
      </c>
      <c r="D46" s="115"/>
      <c r="E46" s="116"/>
      <c r="F46" s="104"/>
    </row>
    <row r="51" spans="1:6" ht="51" x14ac:dyDescent="0.25">
      <c r="A51" s="83" t="s">
        <v>34</v>
      </c>
      <c r="B51" s="86"/>
      <c r="C51" s="86"/>
      <c r="D51" s="87"/>
      <c r="E51" s="87"/>
      <c r="F51" s="88"/>
    </row>
  </sheetData>
  <mergeCells count="4">
    <mergeCell ref="A44:A45"/>
    <mergeCell ref="B44:B45"/>
    <mergeCell ref="C46:E46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R31" sqref="R3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42308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2073854</v>
      </c>
      <c r="F21" s="19">
        <f>+F22+F25+F28+F32</f>
        <v>99.999999999999986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146820</v>
      </c>
      <c r="F22" s="20">
        <f>E22/E21*100</f>
        <v>7.079572621794977</v>
      </c>
    </row>
    <row r="23" spans="1:6" x14ac:dyDescent="0.2">
      <c r="A23" s="75" t="s">
        <v>8</v>
      </c>
      <c r="B23" s="76"/>
      <c r="C23" s="76"/>
      <c r="D23" s="55">
        <v>4</v>
      </c>
      <c r="E23" s="7">
        <v>146820</v>
      </c>
      <c r="F23" s="20">
        <f>E23/E21*100</f>
        <v>7.079572621794977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1546811</v>
      </c>
      <c r="F25" s="20">
        <f>E25/E21*100</f>
        <v>74.586301639363228</v>
      </c>
    </row>
    <row r="26" spans="1:6" x14ac:dyDescent="0.2">
      <c r="A26" s="75" t="s">
        <v>11</v>
      </c>
      <c r="B26" s="76"/>
      <c r="C26" s="76"/>
      <c r="D26" s="55">
        <v>10</v>
      </c>
      <c r="E26" s="7">
        <v>556173</v>
      </c>
      <c r="F26" s="20">
        <f>E26/E21*100</f>
        <v>26.818329544895636</v>
      </c>
    </row>
    <row r="27" spans="1:6" x14ac:dyDescent="0.2">
      <c r="A27" s="75" t="s">
        <v>12</v>
      </c>
      <c r="B27" s="76"/>
      <c r="C27" s="76"/>
      <c r="D27" s="55">
        <v>11</v>
      </c>
      <c r="E27" s="7">
        <v>990638</v>
      </c>
      <c r="F27" s="20">
        <f>E27/E21*100</f>
        <v>47.767972094467595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375857</v>
      </c>
      <c r="F28" s="20">
        <f>E28/E21*100</f>
        <v>18.123599829110439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375857</v>
      </c>
      <c r="F30" s="20">
        <f>E30/E21*100</f>
        <v>18.123599829110439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4366</v>
      </c>
      <c r="F32" s="21">
        <f>E32/E21*100</f>
        <v>0.21052590973135044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50</v>
      </c>
      <c r="F38" s="97">
        <f>F20</f>
        <v>42308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63623690</v>
      </c>
      <c r="F39" s="90">
        <v>66927298.93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34138024</v>
      </c>
      <c r="F40" s="91">
        <v>35885143.170000002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10" t="s">
        <v>38</v>
      </c>
      <c r="B45" s="112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11"/>
      <c r="B46" s="113"/>
      <c r="C46" s="117" t="s">
        <v>25</v>
      </c>
      <c r="D46" s="118"/>
      <c r="E46" s="103">
        <v>42307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14">
        <v>2061500177.8599999</v>
      </c>
      <c r="D47" s="115"/>
      <c r="E47" s="116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S26" sqref="S2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42338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2660887</v>
      </c>
      <c r="F21" s="19">
        <f>+F22+F25+F28+F32</f>
        <v>100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284480</v>
      </c>
      <c r="F22" s="20">
        <f>E22/E21*100</f>
        <v>10.691171778433283</v>
      </c>
    </row>
    <row r="23" spans="1:6" x14ac:dyDescent="0.2">
      <c r="A23" s="75" t="s">
        <v>8</v>
      </c>
      <c r="B23" s="76"/>
      <c r="C23" s="76"/>
      <c r="D23" s="55">
        <v>4</v>
      </c>
      <c r="E23" s="7">
        <v>284480</v>
      </c>
      <c r="F23" s="20">
        <f>E23/E21*100</f>
        <v>10.691171778433283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1933778</v>
      </c>
      <c r="F25" s="20">
        <f>E25/E21*100</f>
        <v>72.674187216518405</v>
      </c>
    </row>
    <row r="26" spans="1:6" x14ac:dyDescent="0.2">
      <c r="A26" s="75" t="s">
        <v>11</v>
      </c>
      <c r="B26" s="76"/>
      <c r="C26" s="76"/>
      <c r="D26" s="55">
        <v>10</v>
      </c>
      <c r="E26" s="7">
        <v>841023</v>
      </c>
      <c r="F26" s="20">
        <f>E26/E21*100</f>
        <v>31.606866432133344</v>
      </c>
    </row>
    <row r="27" spans="1:6" x14ac:dyDescent="0.2">
      <c r="A27" s="75" t="s">
        <v>12</v>
      </c>
      <c r="B27" s="76"/>
      <c r="C27" s="76"/>
      <c r="D27" s="55">
        <v>11</v>
      </c>
      <c r="E27" s="7">
        <v>1092755</v>
      </c>
      <c r="F27" s="20">
        <f>E27/E21*100</f>
        <v>41.067320784385061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434663</v>
      </c>
      <c r="F28" s="20">
        <f>E28/E21*100</f>
        <v>16.335267149638447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434663</v>
      </c>
      <c r="F30" s="20">
        <f>E30/E21*100</f>
        <v>16.335267149638447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7966</v>
      </c>
      <c r="F32" s="21">
        <f>E32/E21*100</f>
        <v>0.29937385540986899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51</v>
      </c>
      <c r="F38" s="97">
        <f>F20</f>
        <v>42338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471853249</v>
      </c>
      <c r="F39" s="90">
        <v>499304892.54000002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28782728</v>
      </c>
      <c r="F40" s="91">
        <v>30462815.09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10" t="s">
        <v>38</v>
      </c>
      <c r="B45" s="112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11"/>
      <c r="B46" s="113"/>
      <c r="C46" s="117" t="s">
        <v>25</v>
      </c>
      <c r="D46" s="118"/>
      <c r="E46" s="103">
        <v>42338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14">
        <v>2534337973.7600002</v>
      </c>
      <c r="D47" s="115"/>
      <c r="E47" s="116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workbookViewId="0">
      <selection activeCell="Q29" sqref="Q2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42369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2522788</v>
      </c>
      <c r="F21" s="19">
        <f>+F22+F25+F28+F32</f>
        <v>100.00000000000001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177304</v>
      </c>
      <c r="F22" s="20">
        <f>E22/E21*100</f>
        <v>7.028097485797459</v>
      </c>
    </row>
    <row r="23" spans="1:6" x14ac:dyDescent="0.2">
      <c r="A23" s="75" t="s">
        <v>8</v>
      </c>
      <c r="B23" s="76"/>
      <c r="C23" s="76"/>
      <c r="D23" s="55">
        <v>4</v>
      </c>
      <c r="E23" s="7">
        <v>177304</v>
      </c>
      <c r="F23" s="20">
        <f>E23/E21*100</f>
        <v>7.028097485797459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1886488</v>
      </c>
      <c r="F25" s="20">
        <f>E25/E21*100</f>
        <v>74.777904445399301</v>
      </c>
    </row>
    <row r="26" spans="1:6" x14ac:dyDescent="0.2">
      <c r="A26" s="75" t="s">
        <v>11</v>
      </c>
      <c r="B26" s="76"/>
      <c r="C26" s="76"/>
      <c r="D26" s="55">
        <v>10</v>
      </c>
      <c r="E26" s="7">
        <v>833825</v>
      </c>
      <c r="F26" s="20">
        <f>E26/E21*100</f>
        <v>33.0517268989705</v>
      </c>
    </row>
    <row r="27" spans="1:6" x14ac:dyDescent="0.2">
      <c r="A27" s="75" t="s">
        <v>12</v>
      </c>
      <c r="B27" s="76"/>
      <c r="C27" s="76"/>
      <c r="D27" s="55">
        <v>11</v>
      </c>
      <c r="E27" s="7">
        <v>1052663</v>
      </c>
      <c r="F27" s="20">
        <f>E27/E21*100</f>
        <v>41.726177546428794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456586</v>
      </c>
      <c r="F28" s="20">
        <f>E28/E21*100</f>
        <v>18.09846883685827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456586</v>
      </c>
      <c r="F30" s="20">
        <f>E30/E21*100</f>
        <v>18.09846883685827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2410</v>
      </c>
      <c r="F32" s="21">
        <f>E32/E21*100</f>
        <v>9.552923194497516E-2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52</v>
      </c>
      <c r="F38" s="97">
        <f>F20</f>
        <v>42369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41944942</v>
      </c>
      <c r="F39" s="90">
        <v>44249924.049999997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36580074</v>
      </c>
      <c r="F40" s="91">
        <v>38638132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10" t="s">
        <v>38</v>
      </c>
      <c r="B45" s="112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11"/>
      <c r="B46" s="113"/>
      <c r="C46" s="117" t="s">
        <v>25</v>
      </c>
      <c r="D46" s="118"/>
      <c r="E46" s="103">
        <v>42359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14">
        <v>2514449841.21</v>
      </c>
      <c r="D47" s="115"/>
      <c r="E47" s="116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N20" sqref="N2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66"/>
      <c r="B2" s="65"/>
      <c r="C2" s="65"/>
      <c r="D2" s="65"/>
      <c r="E2" s="65"/>
      <c r="F2" s="65"/>
    </row>
    <row r="3" spans="1:6" ht="16.5" x14ac:dyDescent="0.25">
      <c r="A3" s="64" t="s">
        <v>31</v>
      </c>
      <c r="B3" s="26"/>
      <c r="C3" s="26"/>
      <c r="D3" s="26"/>
      <c r="E3" s="26"/>
      <c r="F3" s="26"/>
    </row>
    <row r="4" spans="1:6" ht="16.5" x14ac:dyDescent="0.25">
      <c r="A4" s="64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78" t="s">
        <v>26</v>
      </c>
      <c r="C6" s="79"/>
      <c r="D6" s="79"/>
      <c r="E6" s="79"/>
      <c r="F6" s="80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28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23</v>
      </c>
      <c r="C12" s="3"/>
      <c r="D12" s="2"/>
    </row>
    <row r="13" spans="1:6" x14ac:dyDescent="0.2">
      <c r="A13" s="29"/>
      <c r="B13" s="37"/>
      <c r="C13" s="32"/>
      <c r="D13" s="71"/>
      <c r="E13" s="35"/>
      <c r="F13" s="38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39"/>
      <c r="B15" s="71"/>
      <c r="C15" s="71"/>
      <c r="D15" s="71"/>
      <c r="E15" s="40"/>
      <c r="F15" s="32"/>
    </row>
    <row r="16" spans="1:6" ht="15.75" x14ac:dyDescent="0.2">
      <c r="A16" s="63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2"/>
      <c r="E17" s="72"/>
      <c r="F17" s="72"/>
    </row>
    <row r="18" spans="1:6" ht="38.25" x14ac:dyDescent="0.25">
      <c r="A18" s="51" t="s">
        <v>22</v>
      </c>
      <c r="B18" s="47"/>
      <c r="C18" s="52"/>
      <c r="D18" s="59" t="s">
        <v>21</v>
      </c>
      <c r="E18" s="69" t="s">
        <v>30</v>
      </c>
      <c r="F18" s="70" t="s">
        <v>19</v>
      </c>
    </row>
    <row r="19" spans="1:6" ht="13.5" thickBot="1" x14ac:dyDescent="0.25">
      <c r="A19" s="48"/>
      <c r="B19" s="49"/>
      <c r="C19" s="53"/>
      <c r="D19" s="50"/>
      <c r="E19" s="67" t="s">
        <v>25</v>
      </c>
      <c r="F19" s="68">
        <v>42063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1820624</v>
      </c>
      <c r="F20" s="19">
        <f>+F21+F24+F27+F31</f>
        <v>100.00000000000001</v>
      </c>
    </row>
    <row r="21" spans="1:6" x14ac:dyDescent="0.2">
      <c r="A21" s="73" t="s">
        <v>7</v>
      </c>
      <c r="B21" s="10"/>
      <c r="C21" s="10"/>
      <c r="D21" s="55">
        <v>3</v>
      </c>
      <c r="E21" s="7">
        <f>+E22+E23</f>
        <v>131015</v>
      </c>
      <c r="F21" s="20">
        <f>E21/E20*100</f>
        <v>7.1961591190712628</v>
      </c>
    </row>
    <row r="22" spans="1:6" x14ac:dyDescent="0.2">
      <c r="A22" s="75" t="s">
        <v>8</v>
      </c>
      <c r="B22" s="76"/>
      <c r="C22" s="76"/>
      <c r="D22" s="55">
        <v>4</v>
      </c>
      <c r="E22" s="7">
        <v>131015</v>
      </c>
      <c r="F22" s="20">
        <f>E22/E20*100</f>
        <v>7.1961591190712628</v>
      </c>
    </row>
    <row r="23" spans="1:6" x14ac:dyDescent="0.2">
      <c r="A23" s="75" t="s">
        <v>9</v>
      </c>
      <c r="B23" s="76"/>
      <c r="C23" s="76"/>
      <c r="D23" s="55">
        <v>5</v>
      </c>
      <c r="E23" s="7">
        <v>0</v>
      </c>
      <c r="F23" s="20">
        <f>E23/E20*100</f>
        <v>0</v>
      </c>
    </row>
    <row r="24" spans="1:6" x14ac:dyDescent="0.2">
      <c r="A24" s="73" t="s">
        <v>10</v>
      </c>
      <c r="B24" s="76"/>
      <c r="C24" s="76"/>
      <c r="D24" s="55">
        <v>9</v>
      </c>
      <c r="E24" s="7">
        <f>+E25+E26</f>
        <v>1334640</v>
      </c>
      <c r="F24" s="20">
        <f>E24/E20*100</f>
        <v>73.306734394361499</v>
      </c>
    </row>
    <row r="25" spans="1:6" x14ac:dyDescent="0.2">
      <c r="A25" s="75" t="s">
        <v>11</v>
      </c>
      <c r="B25" s="76"/>
      <c r="C25" s="76"/>
      <c r="D25" s="55">
        <v>10</v>
      </c>
      <c r="E25" s="7">
        <v>478571</v>
      </c>
      <c r="F25" s="20">
        <f>E25/E20*100</f>
        <v>26.286097513819438</v>
      </c>
    </row>
    <row r="26" spans="1:6" x14ac:dyDescent="0.2">
      <c r="A26" s="75" t="s">
        <v>12</v>
      </c>
      <c r="B26" s="76"/>
      <c r="C26" s="76"/>
      <c r="D26" s="55">
        <v>11</v>
      </c>
      <c r="E26" s="7">
        <v>856069</v>
      </c>
      <c r="F26" s="20">
        <f>E26/E20*100</f>
        <v>47.020636880542057</v>
      </c>
    </row>
    <row r="27" spans="1:6" x14ac:dyDescent="0.2">
      <c r="A27" s="73" t="s">
        <v>13</v>
      </c>
      <c r="B27" s="76"/>
      <c r="C27" s="76"/>
      <c r="D27" s="55">
        <v>12</v>
      </c>
      <c r="E27" s="7">
        <f>+E28+E29+E30</f>
        <v>238374</v>
      </c>
      <c r="F27" s="20">
        <f>E27/E20*100</f>
        <v>13.092983504556679</v>
      </c>
    </row>
    <row r="28" spans="1:6" x14ac:dyDescent="0.2">
      <c r="A28" s="75" t="s">
        <v>14</v>
      </c>
      <c r="B28" s="76"/>
      <c r="C28" s="76"/>
      <c r="D28" s="55">
        <v>13</v>
      </c>
      <c r="E28" s="7">
        <v>0</v>
      </c>
      <c r="F28" s="20">
        <f>E28/E20*100</f>
        <v>0</v>
      </c>
    </row>
    <row r="29" spans="1:6" x14ac:dyDescent="0.2">
      <c r="A29" s="75" t="s">
        <v>15</v>
      </c>
      <c r="B29" s="76"/>
      <c r="C29" s="76"/>
      <c r="D29" s="55">
        <v>14</v>
      </c>
      <c r="E29" s="7">
        <v>238374</v>
      </c>
      <c r="F29" s="20">
        <f>E29/E20*100</f>
        <v>13.092983504556679</v>
      </c>
    </row>
    <row r="30" spans="1:6" x14ac:dyDescent="0.2">
      <c r="A30" s="75" t="s">
        <v>16</v>
      </c>
      <c r="B30" s="76"/>
      <c r="C30" s="76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74" t="s">
        <v>17</v>
      </c>
      <c r="B31" s="77"/>
      <c r="C31" s="77"/>
      <c r="D31" s="56">
        <v>24</v>
      </c>
      <c r="E31" s="8">
        <v>116595</v>
      </c>
      <c r="F31" s="21">
        <f>E31/E20*100</f>
        <v>6.4041229820105627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2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1"/>
      <c r="B36" s="60"/>
      <c r="C36" s="60"/>
      <c r="D36" s="59"/>
      <c r="E36" s="69" t="s">
        <v>39</v>
      </c>
      <c r="F36" s="70" t="s">
        <v>40</v>
      </c>
    </row>
    <row r="37" spans="1:6" ht="16.5" thickBot="1" x14ac:dyDescent="0.25">
      <c r="A37" s="93"/>
      <c r="B37" s="92" t="s">
        <v>24</v>
      </c>
      <c r="C37" s="94"/>
      <c r="D37" s="95" t="s">
        <v>21</v>
      </c>
      <c r="E37" s="96" t="s">
        <v>42</v>
      </c>
      <c r="F37" s="97">
        <f>F19</f>
        <v>42063</v>
      </c>
    </row>
    <row r="38" spans="1:6" ht="13.5" customHeight="1" x14ac:dyDescent="0.2">
      <c r="A38" s="98" t="s">
        <v>20</v>
      </c>
      <c r="B38" s="99"/>
      <c r="C38" s="99"/>
      <c r="D38" s="100">
        <v>1</v>
      </c>
      <c r="E38" s="12">
        <v>127254053</v>
      </c>
      <c r="F38" s="90">
        <v>134876517</v>
      </c>
    </row>
    <row r="39" spans="1:6" ht="13.5" thickBot="1" x14ac:dyDescent="0.25">
      <c r="A39" s="74" t="s">
        <v>18</v>
      </c>
      <c r="B39" s="58"/>
      <c r="C39" s="58"/>
      <c r="D39" s="89">
        <v>2</v>
      </c>
      <c r="E39" s="8">
        <v>11167815</v>
      </c>
      <c r="F39" s="91">
        <v>11836053</v>
      </c>
    </row>
    <row r="40" spans="1:6" x14ac:dyDescent="0.2">
      <c r="A40" s="42"/>
      <c r="B40" s="84"/>
      <c r="C40" s="84"/>
      <c r="D40" s="81"/>
      <c r="E40" s="82"/>
      <c r="F40" s="85"/>
    </row>
    <row r="42" spans="1:6" ht="15.75" x14ac:dyDescent="0.2">
      <c r="A42" s="62" t="s">
        <v>37</v>
      </c>
      <c r="B42" s="84"/>
      <c r="C42" s="84"/>
      <c r="D42" s="81"/>
      <c r="E42" s="82"/>
      <c r="F42" s="85"/>
    </row>
    <row r="43" spans="1:6" ht="13.5" thickBot="1" x14ac:dyDescent="0.25">
      <c r="A43" s="42"/>
      <c r="B43" s="84"/>
      <c r="C43" s="101"/>
      <c r="D43" s="101"/>
    </row>
    <row r="44" spans="1:6" ht="15.75" customHeight="1" x14ac:dyDescent="0.2">
      <c r="A44" s="110" t="s">
        <v>38</v>
      </c>
      <c r="B44" s="112" t="s">
        <v>21</v>
      </c>
      <c r="C44" s="105" t="s">
        <v>41</v>
      </c>
      <c r="D44" s="106"/>
      <c r="E44" s="107"/>
      <c r="F44" s="102"/>
    </row>
    <row r="45" spans="1:6" ht="15.75" customHeight="1" thickBot="1" x14ac:dyDescent="0.25">
      <c r="A45" s="111"/>
      <c r="B45" s="113"/>
      <c r="C45" s="117" t="s">
        <v>25</v>
      </c>
      <c r="D45" s="118"/>
      <c r="E45" s="103">
        <v>42062</v>
      </c>
      <c r="F45" s="102"/>
    </row>
    <row r="46" spans="1:6" ht="13.5" thickBot="1" x14ac:dyDescent="0.25">
      <c r="A46" s="109" t="str">
        <f>+B8</f>
        <v>CZ0008473998</v>
      </c>
      <c r="B46" s="108">
        <v>1</v>
      </c>
      <c r="C46" s="114">
        <v>1601736636.1600001</v>
      </c>
      <c r="D46" s="115"/>
      <c r="E46" s="116"/>
      <c r="F46" s="104"/>
    </row>
    <row r="51" spans="1:6" ht="51" x14ac:dyDescent="0.25">
      <c r="A51" s="83" t="s">
        <v>34</v>
      </c>
      <c r="B51" s="86"/>
      <c r="C51" s="86"/>
      <c r="D51" s="87"/>
      <c r="E51" s="87"/>
      <c r="F51" s="88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Q14" sqref="Q1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66"/>
      <c r="B2" s="65"/>
      <c r="C2" s="65"/>
      <c r="D2" s="65"/>
      <c r="E2" s="65"/>
      <c r="F2" s="65"/>
    </row>
    <row r="3" spans="1:6" ht="16.5" x14ac:dyDescent="0.25">
      <c r="A3" s="64" t="s">
        <v>31</v>
      </c>
      <c r="B3" s="26"/>
      <c r="C3" s="26"/>
      <c r="D3" s="26"/>
      <c r="E3" s="26"/>
      <c r="F3" s="26"/>
    </row>
    <row r="4" spans="1:6" ht="16.5" x14ac:dyDescent="0.25">
      <c r="A4" s="64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78" t="s">
        <v>26</v>
      </c>
      <c r="C6" s="79"/>
      <c r="D6" s="79"/>
      <c r="E6" s="79"/>
      <c r="F6" s="80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28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23</v>
      </c>
      <c r="C12" s="3"/>
      <c r="D12" s="2"/>
    </row>
    <row r="13" spans="1:6" x14ac:dyDescent="0.2">
      <c r="A13" s="29"/>
      <c r="B13" s="37"/>
      <c r="C13" s="32"/>
      <c r="D13" s="71"/>
      <c r="E13" s="35"/>
      <c r="F13" s="38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39"/>
      <c r="B15" s="71"/>
      <c r="C15" s="71"/>
      <c r="D15" s="71"/>
      <c r="E15" s="40"/>
      <c r="F15" s="32"/>
    </row>
    <row r="16" spans="1:6" ht="15.75" x14ac:dyDescent="0.2">
      <c r="A16" s="63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2"/>
      <c r="E17" s="72"/>
      <c r="F17" s="72"/>
    </row>
    <row r="18" spans="1:6" ht="38.25" x14ac:dyDescent="0.25">
      <c r="A18" s="51" t="s">
        <v>22</v>
      </c>
      <c r="B18" s="47"/>
      <c r="C18" s="52"/>
      <c r="D18" s="59" t="s">
        <v>21</v>
      </c>
      <c r="E18" s="69" t="s">
        <v>30</v>
      </c>
      <c r="F18" s="70" t="s">
        <v>19</v>
      </c>
    </row>
    <row r="19" spans="1:6" ht="13.5" thickBot="1" x14ac:dyDescent="0.25">
      <c r="A19" s="48"/>
      <c r="B19" s="49"/>
      <c r="C19" s="53"/>
      <c r="D19" s="50"/>
      <c r="E19" s="67" t="s">
        <v>25</v>
      </c>
      <c r="F19" s="68">
        <v>42094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1766476</v>
      </c>
      <c r="F20" s="19">
        <f>+F21+F24+F27+F31</f>
        <v>100.00000000000001</v>
      </c>
    </row>
    <row r="21" spans="1:6" x14ac:dyDescent="0.2">
      <c r="A21" s="73" t="s">
        <v>7</v>
      </c>
      <c r="B21" s="10"/>
      <c r="C21" s="10"/>
      <c r="D21" s="55">
        <v>3</v>
      </c>
      <c r="E21" s="7">
        <f>+E22+E23</f>
        <v>61207</v>
      </c>
      <c r="F21" s="20">
        <f>E21/E20*100</f>
        <v>3.4649211197887775</v>
      </c>
    </row>
    <row r="22" spans="1:6" x14ac:dyDescent="0.2">
      <c r="A22" s="75" t="s">
        <v>8</v>
      </c>
      <c r="B22" s="76"/>
      <c r="C22" s="76"/>
      <c r="D22" s="55">
        <v>4</v>
      </c>
      <c r="E22" s="7">
        <v>61207</v>
      </c>
      <c r="F22" s="20">
        <f>E22/E20*100</f>
        <v>3.4649211197887775</v>
      </c>
    </row>
    <row r="23" spans="1:6" x14ac:dyDescent="0.2">
      <c r="A23" s="75" t="s">
        <v>9</v>
      </c>
      <c r="B23" s="76"/>
      <c r="C23" s="76"/>
      <c r="D23" s="55">
        <v>5</v>
      </c>
      <c r="E23" s="7">
        <v>0</v>
      </c>
      <c r="F23" s="20">
        <f>E23/E20*100</f>
        <v>0</v>
      </c>
    </row>
    <row r="24" spans="1:6" x14ac:dyDescent="0.2">
      <c r="A24" s="73" t="s">
        <v>10</v>
      </c>
      <c r="B24" s="76"/>
      <c r="C24" s="76"/>
      <c r="D24" s="55">
        <v>9</v>
      </c>
      <c r="E24" s="7">
        <f>+E25+E26</f>
        <v>1417629</v>
      </c>
      <c r="F24" s="20">
        <f>E24/E20*100</f>
        <v>80.251812082360587</v>
      </c>
    </row>
    <row r="25" spans="1:6" x14ac:dyDescent="0.2">
      <c r="A25" s="75" t="s">
        <v>11</v>
      </c>
      <c r="B25" s="76"/>
      <c r="C25" s="76"/>
      <c r="D25" s="55">
        <v>10</v>
      </c>
      <c r="E25" s="7">
        <v>549814</v>
      </c>
      <c r="F25" s="20">
        <f>E25/E20*100</f>
        <v>31.124906310643336</v>
      </c>
    </row>
    <row r="26" spans="1:6" x14ac:dyDescent="0.2">
      <c r="A26" s="75" t="s">
        <v>12</v>
      </c>
      <c r="B26" s="76"/>
      <c r="C26" s="76"/>
      <c r="D26" s="55">
        <v>11</v>
      </c>
      <c r="E26" s="7">
        <v>867815</v>
      </c>
      <c r="F26" s="20">
        <f>E26/E20*100</f>
        <v>49.126905771717247</v>
      </c>
    </row>
    <row r="27" spans="1:6" x14ac:dyDescent="0.2">
      <c r="A27" s="73" t="s">
        <v>13</v>
      </c>
      <c r="B27" s="76"/>
      <c r="C27" s="76"/>
      <c r="D27" s="55">
        <v>12</v>
      </c>
      <c r="E27" s="7">
        <f>+E28+E29+E30</f>
        <v>286711</v>
      </c>
      <c r="F27" s="20">
        <f>E27/E20*100</f>
        <v>16.230676216376562</v>
      </c>
    </row>
    <row r="28" spans="1:6" x14ac:dyDescent="0.2">
      <c r="A28" s="75" t="s">
        <v>14</v>
      </c>
      <c r="B28" s="76"/>
      <c r="C28" s="76"/>
      <c r="D28" s="55">
        <v>13</v>
      </c>
      <c r="E28" s="7">
        <v>0</v>
      </c>
      <c r="F28" s="20">
        <f>E28/E20*100</f>
        <v>0</v>
      </c>
    </row>
    <row r="29" spans="1:6" x14ac:dyDescent="0.2">
      <c r="A29" s="75" t="s">
        <v>15</v>
      </c>
      <c r="B29" s="76"/>
      <c r="C29" s="76"/>
      <c r="D29" s="55">
        <v>14</v>
      </c>
      <c r="E29" s="7">
        <v>286711</v>
      </c>
      <c r="F29" s="20">
        <f>E29/E20*100</f>
        <v>16.230676216376562</v>
      </c>
    </row>
    <row r="30" spans="1:6" x14ac:dyDescent="0.2">
      <c r="A30" s="75" t="s">
        <v>16</v>
      </c>
      <c r="B30" s="76"/>
      <c r="C30" s="76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74" t="s">
        <v>17</v>
      </c>
      <c r="B31" s="77"/>
      <c r="C31" s="77"/>
      <c r="D31" s="56">
        <v>24</v>
      </c>
      <c r="E31" s="8">
        <v>929</v>
      </c>
      <c r="F31" s="21">
        <f>E31/E20*100</f>
        <v>5.2590581474076067E-2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2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1"/>
      <c r="B36" s="60"/>
      <c r="C36" s="60"/>
      <c r="D36" s="59"/>
      <c r="E36" s="69" t="s">
        <v>39</v>
      </c>
      <c r="F36" s="70" t="s">
        <v>40</v>
      </c>
    </row>
    <row r="37" spans="1:6" ht="16.5" thickBot="1" x14ac:dyDescent="0.25">
      <c r="A37" s="93"/>
      <c r="B37" s="92" t="s">
        <v>24</v>
      </c>
      <c r="C37" s="94"/>
      <c r="D37" s="95" t="s">
        <v>21</v>
      </c>
      <c r="E37" s="96" t="s">
        <v>43</v>
      </c>
      <c r="F37" s="97">
        <f>F19</f>
        <v>42094</v>
      </c>
    </row>
    <row r="38" spans="1:6" ht="13.5" customHeight="1" x14ac:dyDescent="0.2">
      <c r="A38" s="98" t="s">
        <v>20</v>
      </c>
      <c r="B38" s="99"/>
      <c r="C38" s="99"/>
      <c r="D38" s="100">
        <v>1</v>
      </c>
      <c r="E38" s="12">
        <v>142672171</v>
      </c>
      <c r="F38" s="90">
        <v>151972550</v>
      </c>
    </row>
    <row r="39" spans="1:6" ht="13.5" thickBot="1" x14ac:dyDescent="0.25">
      <c r="A39" s="74" t="s">
        <v>18</v>
      </c>
      <c r="B39" s="58"/>
      <c r="C39" s="58"/>
      <c r="D39" s="89">
        <v>2</v>
      </c>
      <c r="E39" s="8">
        <v>17888722</v>
      </c>
      <c r="F39" s="91">
        <v>19026129</v>
      </c>
    </row>
    <row r="40" spans="1:6" x14ac:dyDescent="0.2">
      <c r="A40" s="42"/>
      <c r="B40" s="84"/>
      <c r="C40" s="84"/>
      <c r="D40" s="81"/>
      <c r="E40" s="82"/>
      <c r="F40" s="85"/>
    </row>
    <row r="42" spans="1:6" ht="15.75" x14ac:dyDescent="0.2">
      <c r="A42" s="62" t="s">
        <v>37</v>
      </c>
      <c r="B42" s="84"/>
      <c r="C42" s="84"/>
      <c r="D42" s="81"/>
      <c r="E42" s="82"/>
      <c r="F42" s="85"/>
    </row>
    <row r="43" spans="1:6" ht="13.5" thickBot="1" x14ac:dyDescent="0.25">
      <c r="A43" s="42"/>
      <c r="B43" s="84"/>
      <c r="C43" s="101"/>
      <c r="D43" s="101"/>
    </row>
    <row r="44" spans="1:6" ht="15.75" customHeight="1" x14ac:dyDescent="0.2">
      <c r="A44" s="110" t="s">
        <v>38</v>
      </c>
      <c r="B44" s="112" t="s">
        <v>21</v>
      </c>
      <c r="C44" s="105" t="s">
        <v>41</v>
      </c>
      <c r="D44" s="106"/>
      <c r="E44" s="107"/>
      <c r="F44" s="102"/>
    </row>
    <row r="45" spans="1:6" ht="15.75" customHeight="1" thickBot="1" x14ac:dyDescent="0.25">
      <c r="A45" s="111"/>
      <c r="B45" s="113"/>
      <c r="C45" s="117" t="s">
        <v>25</v>
      </c>
      <c r="D45" s="118"/>
      <c r="E45" s="103">
        <v>42094</v>
      </c>
      <c r="F45" s="102"/>
    </row>
    <row r="46" spans="1:6" ht="13.5" thickBot="1" x14ac:dyDescent="0.25">
      <c r="A46" s="109" t="str">
        <f>+B8</f>
        <v>CZ0008473998</v>
      </c>
      <c r="B46" s="108">
        <v>1</v>
      </c>
      <c r="C46" s="114">
        <v>1747939047</v>
      </c>
      <c r="D46" s="115"/>
      <c r="E46" s="116"/>
      <c r="F46" s="104"/>
    </row>
    <row r="51" spans="1:6" ht="51" x14ac:dyDescent="0.25">
      <c r="A51" s="83" t="s">
        <v>34</v>
      </c>
      <c r="B51" s="86"/>
      <c r="C51" s="86"/>
      <c r="D51" s="87"/>
      <c r="E51" s="87"/>
      <c r="F51" s="88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R24" sqref="R2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66"/>
      <c r="B2" s="65"/>
      <c r="C2" s="65"/>
      <c r="D2" s="65"/>
      <c r="E2" s="65"/>
      <c r="F2" s="65"/>
    </row>
    <row r="3" spans="1:6" ht="16.5" x14ac:dyDescent="0.25">
      <c r="A3" s="64" t="s">
        <v>31</v>
      </c>
      <c r="B3" s="26"/>
      <c r="C3" s="26"/>
      <c r="D3" s="26"/>
      <c r="E3" s="26"/>
      <c r="F3" s="26"/>
    </row>
    <row r="4" spans="1:6" ht="16.5" x14ac:dyDescent="0.25">
      <c r="A4" s="64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78" t="s">
        <v>26</v>
      </c>
      <c r="C6" s="79"/>
      <c r="D6" s="79"/>
      <c r="E6" s="79"/>
      <c r="F6" s="80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28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23</v>
      </c>
      <c r="C12" s="3"/>
      <c r="D12" s="2"/>
    </row>
    <row r="13" spans="1:6" x14ac:dyDescent="0.2">
      <c r="A13" s="29"/>
      <c r="B13" s="37"/>
      <c r="C13" s="32"/>
      <c r="D13" s="71"/>
      <c r="E13" s="35"/>
      <c r="F13" s="38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39"/>
      <c r="B15" s="71"/>
      <c r="C15" s="71"/>
      <c r="D15" s="71"/>
      <c r="E15" s="40"/>
      <c r="F15" s="32"/>
    </row>
    <row r="16" spans="1:6" ht="15.75" x14ac:dyDescent="0.2">
      <c r="A16" s="63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2"/>
      <c r="E17" s="72"/>
      <c r="F17" s="72"/>
    </row>
    <row r="18" spans="1:6" ht="38.25" x14ac:dyDescent="0.25">
      <c r="A18" s="51" t="s">
        <v>22</v>
      </c>
      <c r="B18" s="47"/>
      <c r="C18" s="52"/>
      <c r="D18" s="59" t="s">
        <v>21</v>
      </c>
      <c r="E18" s="69" t="s">
        <v>30</v>
      </c>
      <c r="F18" s="70" t="s">
        <v>19</v>
      </c>
    </row>
    <row r="19" spans="1:6" ht="13.5" thickBot="1" x14ac:dyDescent="0.25">
      <c r="A19" s="48"/>
      <c r="B19" s="49"/>
      <c r="C19" s="53"/>
      <c r="D19" s="50"/>
      <c r="E19" s="67" t="s">
        <v>25</v>
      </c>
      <c r="F19" s="68">
        <v>42124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1797978</v>
      </c>
      <c r="F20" s="19">
        <f>+F21+F24+F27+F31</f>
        <v>100</v>
      </c>
    </row>
    <row r="21" spans="1:6" x14ac:dyDescent="0.2">
      <c r="A21" s="73" t="s">
        <v>7</v>
      </c>
      <c r="B21" s="10"/>
      <c r="C21" s="10"/>
      <c r="D21" s="55">
        <v>3</v>
      </c>
      <c r="E21" s="7">
        <f>+E22+E23</f>
        <v>101803</v>
      </c>
      <c r="F21" s="20">
        <f>E21/E20*100</f>
        <v>5.6620826283747627</v>
      </c>
    </row>
    <row r="22" spans="1:6" x14ac:dyDescent="0.2">
      <c r="A22" s="75" t="s">
        <v>8</v>
      </c>
      <c r="B22" s="76"/>
      <c r="C22" s="76"/>
      <c r="D22" s="55">
        <v>4</v>
      </c>
      <c r="E22" s="7">
        <v>101803</v>
      </c>
      <c r="F22" s="20">
        <f>E22/E20*100</f>
        <v>5.6620826283747627</v>
      </c>
    </row>
    <row r="23" spans="1:6" x14ac:dyDescent="0.2">
      <c r="A23" s="75" t="s">
        <v>9</v>
      </c>
      <c r="B23" s="76"/>
      <c r="C23" s="76"/>
      <c r="D23" s="55">
        <v>5</v>
      </c>
      <c r="E23" s="7">
        <v>0</v>
      </c>
      <c r="F23" s="20">
        <f>E23/E20*100</f>
        <v>0</v>
      </c>
    </row>
    <row r="24" spans="1:6" x14ac:dyDescent="0.2">
      <c r="A24" s="73" t="s">
        <v>10</v>
      </c>
      <c r="B24" s="76"/>
      <c r="C24" s="76"/>
      <c r="D24" s="55">
        <v>9</v>
      </c>
      <c r="E24" s="7">
        <f>+E25+E26</f>
        <v>1411152</v>
      </c>
      <c r="F24" s="20">
        <f>E24/E20*100</f>
        <v>78.485498710217811</v>
      </c>
    </row>
    <row r="25" spans="1:6" x14ac:dyDescent="0.2">
      <c r="A25" s="75" t="s">
        <v>11</v>
      </c>
      <c r="B25" s="76"/>
      <c r="C25" s="76"/>
      <c r="D25" s="55">
        <v>10</v>
      </c>
      <c r="E25" s="7">
        <v>602473</v>
      </c>
      <c r="F25" s="20">
        <f>E25/E20*100</f>
        <v>33.508363283644179</v>
      </c>
    </row>
    <row r="26" spans="1:6" x14ac:dyDescent="0.2">
      <c r="A26" s="75" t="s">
        <v>12</v>
      </c>
      <c r="B26" s="76"/>
      <c r="C26" s="76"/>
      <c r="D26" s="55">
        <v>11</v>
      </c>
      <c r="E26" s="7">
        <v>808679</v>
      </c>
      <c r="F26" s="20">
        <f>E26/E20*100</f>
        <v>44.977135426573625</v>
      </c>
    </row>
    <row r="27" spans="1:6" x14ac:dyDescent="0.2">
      <c r="A27" s="73" t="s">
        <v>13</v>
      </c>
      <c r="B27" s="76"/>
      <c r="C27" s="76"/>
      <c r="D27" s="55">
        <v>12</v>
      </c>
      <c r="E27" s="7">
        <f>+E28+E29+E30</f>
        <v>190291</v>
      </c>
      <c r="F27" s="20">
        <f>E27/E20*100</f>
        <v>10.583611145408899</v>
      </c>
    </row>
    <row r="28" spans="1:6" x14ac:dyDescent="0.2">
      <c r="A28" s="75" t="s">
        <v>14</v>
      </c>
      <c r="B28" s="76"/>
      <c r="C28" s="76"/>
      <c r="D28" s="55">
        <v>13</v>
      </c>
      <c r="E28" s="7">
        <v>0</v>
      </c>
      <c r="F28" s="20">
        <f>E28/E20*100</f>
        <v>0</v>
      </c>
    </row>
    <row r="29" spans="1:6" x14ac:dyDescent="0.2">
      <c r="A29" s="75" t="s">
        <v>15</v>
      </c>
      <c r="B29" s="76"/>
      <c r="C29" s="76"/>
      <c r="D29" s="55">
        <v>14</v>
      </c>
      <c r="E29" s="7">
        <v>190291</v>
      </c>
      <c r="F29" s="20">
        <f>E29/E20*100</f>
        <v>10.583611145408899</v>
      </c>
    </row>
    <row r="30" spans="1:6" x14ac:dyDescent="0.2">
      <c r="A30" s="75" t="s">
        <v>16</v>
      </c>
      <c r="B30" s="76"/>
      <c r="C30" s="76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74" t="s">
        <v>17</v>
      </c>
      <c r="B31" s="77"/>
      <c r="C31" s="77"/>
      <c r="D31" s="56">
        <v>24</v>
      </c>
      <c r="E31" s="8">
        <v>94732</v>
      </c>
      <c r="F31" s="21">
        <f>E31/E20*100</f>
        <v>5.2688075159985273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2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1"/>
      <c r="B36" s="60"/>
      <c r="C36" s="60"/>
      <c r="D36" s="59"/>
      <c r="E36" s="69" t="s">
        <v>39</v>
      </c>
      <c r="F36" s="70" t="s">
        <v>40</v>
      </c>
    </row>
    <row r="37" spans="1:6" ht="16.5" thickBot="1" x14ac:dyDescent="0.25">
      <c r="A37" s="93"/>
      <c r="B37" s="92" t="s">
        <v>24</v>
      </c>
      <c r="C37" s="94"/>
      <c r="D37" s="95" t="s">
        <v>21</v>
      </c>
      <c r="E37" s="96" t="s">
        <v>44</v>
      </c>
      <c r="F37" s="97">
        <f>F19</f>
        <v>42124</v>
      </c>
    </row>
    <row r="38" spans="1:6" ht="13.5" customHeight="1" x14ac:dyDescent="0.2">
      <c r="A38" s="98" t="s">
        <v>20</v>
      </c>
      <c r="B38" s="99"/>
      <c r="C38" s="99"/>
      <c r="D38" s="100">
        <v>1</v>
      </c>
      <c r="E38" s="12">
        <v>56636452</v>
      </c>
      <c r="F38" s="90">
        <v>60788938</v>
      </c>
    </row>
    <row r="39" spans="1:6" ht="13.5" thickBot="1" x14ac:dyDescent="0.25">
      <c r="A39" s="74" t="s">
        <v>18</v>
      </c>
      <c r="B39" s="58"/>
      <c r="C39" s="58"/>
      <c r="D39" s="89">
        <v>2</v>
      </c>
      <c r="E39" s="8">
        <v>23932052</v>
      </c>
      <c r="F39" s="91">
        <v>25702479</v>
      </c>
    </row>
    <row r="40" spans="1:6" x14ac:dyDescent="0.2">
      <c r="A40" s="42"/>
      <c r="B40" s="84"/>
      <c r="C40" s="84"/>
      <c r="D40" s="81"/>
      <c r="E40" s="82"/>
      <c r="F40" s="85"/>
    </row>
    <row r="42" spans="1:6" ht="15.75" x14ac:dyDescent="0.2">
      <c r="A42" s="62" t="s">
        <v>37</v>
      </c>
      <c r="B42" s="84"/>
      <c r="C42" s="84"/>
      <c r="D42" s="81"/>
      <c r="E42" s="82"/>
      <c r="F42" s="85"/>
    </row>
    <row r="43" spans="1:6" ht="13.5" thickBot="1" x14ac:dyDescent="0.25">
      <c r="A43" s="42"/>
      <c r="B43" s="84"/>
      <c r="C43" s="101"/>
      <c r="D43" s="101"/>
    </row>
    <row r="44" spans="1:6" ht="15.75" customHeight="1" x14ac:dyDescent="0.2">
      <c r="A44" s="110" t="s">
        <v>38</v>
      </c>
      <c r="B44" s="112" t="s">
        <v>21</v>
      </c>
      <c r="C44" s="105" t="s">
        <v>41</v>
      </c>
      <c r="D44" s="106"/>
      <c r="E44" s="107"/>
      <c r="F44" s="102"/>
    </row>
    <row r="45" spans="1:6" ht="15.75" customHeight="1" thickBot="1" x14ac:dyDescent="0.25">
      <c r="A45" s="111"/>
      <c r="B45" s="113"/>
      <c r="C45" s="117" t="s">
        <v>25</v>
      </c>
      <c r="D45" s="118"/>
      <c r="E45" s="103">
        <v>42124</v>
      </c>
      <c r="F45" s="102"/>
    </row>
    <row r="46" spans="1:6" ht="13.5" thickBot="1" x14ac:dyDescent="0.25">
      <c r="A46" s="109" t="str">
        <f>+B8</f>
        <v>CZ0008473998</v>
      </c>
      <c r="B46" s="108">
        <v>1</v>
      </c>
      <c r="C46" s="114">
        <v>1777741463</v>
      </c>
      <c r="D46" s="115"/>
      <c r="E46" s="116"/>
      <c r="F46" s="104"/>
    </row>
    <row r="51" spans="1:6" ht="51" x14ac:dyDescent="0.25">
      <c r="A51" s="83" t="s">
        <v>34</v>
      </c>
      <c r="B51" s="86"/>
      <c r="C51" s="86"/>
      <c r="D51" s="87"/>
      <c r="E51" s="87"/>
      <c r="F51" s="88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P31" sqref="P3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66"/>
      <c r="B2" s="65"/>
      <c r="C2" s="65"/>
      <c r="D2" s="65"/>
      <c r="E2" s="65"/>
      <c r="F2" s="65"/>
    </row>
    <row r="3" spans="1:6" ht="16.5" x14ac:dyDescent="0.25">
      <c r="A3" s="64" t="s">
        <v>31</v>
      </c>
      <c r="B3" s="26"/>
      <c r="C3" s="26"/>
      <c r="D3" s="26"/>
      <c r="E3" s="26"/>
      <c r="F3" s="26"/>
    </row>
    <row r="4" spans="1:6" ht="16.5" x14ac:dyDescent="0.25">
      <c r="A4" s="64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78" t="s">
        <v>26</v>
      </c>
      <c r="C6" s="79"/>
      <c r="D6" s="79"/>
      <c r="E6" s="79"/>
      <c r="F6" s="80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28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23</v>
      </c>
      <c r="C12" s="3"/>
      <c r="D12" s="2"/>
    </row>
    <row r="13" spans="1:6" x14ac:dyDescent="0.2">
      <c r="A13" s="29"/>
      <c r="B13" s="37"/>
      <c r="C13" s="32"/>
      <c r="D13" s="71"/>
      <c r="E13" s="35"/>
      <c r="F13" s="38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39"/>
      <c r="B15" s="71"/>
      <c r="C15" s="71"/>
      <c r="D15" s="71"/>
      <c r="E15" s="40"/>
      <c r="F15" s="32"/>
    </row>
    <row r="16" spans="1:6" ht="15.75" x14ac:dyDescent="0.2">
      <c r="A16" s="63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2"/>
      <c r="E17" s="72"/>
      <c r="F17" s="72"/>
    </row>
    <row r="18" spans="1:6" ht="38.25" x14ac:dyDescent="0.25">
      <c r="A18" s="51" t="s">
        <v>22</v>
      </c>
      <c r="B18" s="47"/>
      <c r="C18" s="52"/>
      <c r="D18" s="59" t="s">
        <v>21</v>
      </c>
      <c r="E18" s="69" t="s">
        <v>30</v>
      </c>
      <c r="F18" s="70" t="s">
        <v>19</v>
      </c>
    </row>
    <row r="19" spans="1:6" ht="13.5" thickBot="1" x14ac:dyDescent="0.25">
      <c r="A19" s="48"/>
      <c r="B19" s="49"/>
      <c r="C19" s="53"/>
      <c r="D19" s="50"/>
      <c r="E19" s="67" t="s">
        <v>25</v>
      </c>
      <c r="F19" s="68">
        <v>42155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1849222</v>
      </c>
      <c r="F20" s="19">
        <f>+F21+F24+F27+F31</f>
        <v>100</v>
      </c>
    </row>
    <row r="21" spans="1:6" x14ac:dyDescent="0.2">
      <c r="A21" s="73" t="s">
        <v>7</v>
      </c>
      <c r="B21" s="10"/>
      <c r="C21" s="10"/>
      <c r="D21" s="55">
        <v>3</v>
      </c>
      <c r="E21" s="7">
        <f>+E22+E23</f>
        <v>85100</v>
      </c>
      <c r="F21" s="20">
        <f>E21/E20*100</f>
        <v>4.601935300358746</v>
      </c>
    </row>
    <row r="22" spans="1:6" x14ac:dyDescent="0.2">
      <c r="A22" s="75" t="s">
        <v>8</v>
      </c>
      <c r="B22" s="76"/>
      <c r="C22" s="76"/>
      <c r="D22" s="55">
        <v>4</v>
      </c>
      <c r="E22" s="7">
        <v>85100</v>
      </c>
      <c r="F22" s="20">
        <f>E22/E20*100</f>
        <v>4.601935300358746</v>
      </c>
    </row>
    <row r="23" spans="1:6" x14ac:dyDescent="0.2">
      <c r="A23" s="75" t="s">
        <v>9</v>
      </c>
      <c r="B23" s="76"/>
      <c r="C23" s="76"/>
      <c r="D23" s="55">
        <v>5</v>
      </c>
      <c r="E23" s="7">
        <v>0</v>
      </c>
      <c r="F23" s="20">
        <f>E23/E20*100</f>
        <v>0</v>
      </c>
    </row>
    <row r="24" spans="1:6" x14ac:dyDescent="0.2">
      <c r="A24" s="73" t="s">
        <v>10</v>
      </c>
      <c r="B24" s="76"/>
      <c r="C24" s="76"/>
      <c r="D24" s="55">
        <v>9</v>
      </c>
      <c r="E24" s="7">
        <f>+E25+E26</f>
        <v>1411789</v>
      </c>
      <c r="F24" s="20">
        <f>E24/E20*100</f>
        <v>76.345025097040804</v>
      </c>
    </row>
    <row r="25" spans="1:6" x14ac:dyDescent="0.2">
      <c r="A25" s="75" t="s">
        <v>11</v>
      </c>
      <c r="B25" s="76"/>
      <c r="C25" s="76"/>
      <c r="D25" s="55">
        <v>10</v>
      </c>
      <c r="E25" s="7">
        <v>578725</v>
      </c>
      <c r="F25" s="20">
        <f>E25/E20*100</f>
        <v>31.295593498238716</v>
      </c>
    </row>
    <row r="26" spans="1:6" x14ac:dyDescent="0.2">
      <c r="A26" s="75" t="s">
        <v>12</v>
      </c>
      <c r="B26" s="76"/>
      <c r="C26" s="76"/>
      <c r="D26" s="55">
        <v>11</v>
      </c>
      <c r="E26" s="7">
        <v>833064</v>
      </c>
      <c r="F26" s="20">
        <f>E26/E20*100</f>
        <v>45.049431598802094</v>
      </c>
    </row>
    <row r="27" spans="1:6" x14ac:dyDescent="0.2">
      <c r="A27" s="73" t="s">
        <v>13</v>
      </c>
      <c r="B27" s="76"/>
      <c r="C27" s="76"/>
      <c r="D27" s="55">
        <v>12</v>
      </c>
      <c r="E27" s="7">
        <f>+E28+E29+E30</f>
        <v>351054</v>
      </c>
      <c r="F27" s="20">
        <f>E27/E20*100</f>
        <v>18.983875381106216</v>
      </c>
    </row>
    <row r="28" spans="1:6" x14ac:dyDescent="0.2">
      <c r="A28" s="75" t="s">
        <v>14</v>
      </c>
      <c r="B28" s="76"/>
      <c r="C28" s="76"/>
      <c r="D28" s="55">
        <v>13</v>
      </c>
      <c r="E28" s="7">
        <v>0</v>
      </c>
      <c r="F28" s="20">
        <f>E28/E20*100</f>
        <v>0</v>
      </c>
    </row>
    <row r="29" spans="1:6" x14ac:dyDescent="0.2">
      <c r="A29" s="75" t="s">
        <v>15</v>
      </c>
      <c r="B29" s="76"/>
      <c r="C29" s="76"/>
      <c r="D29" s="55">
        <v>14</v>
      </c>
      <c r="E29" s="7">
        <v>351054</v>
      </c>
      <c r="F29" s="20">
        <f>E29/E20*100</f>
        <v>18.983875381106216</v>
      </c>
    </row>
    <row r="30" spans="1:6" x14ac:dyDescent="0.2">
      <c r="A30" s="75" t="s">
        <v>16</v>
      </c>
      <c r="B30" s="76"/>
      <c r="C30" s="76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74" t="s">
        <v>17</v>
      </c>
      <c r="B31" s="77"/>
      <c r="C31" s="77"/>
      <c r="D31" s="56">
        <v>24</v>
      </c>
      <c r="E31" s="8">
        <v>1279</v>
      </c>
      <c r="F31" s="21">
        <f>E31/E20*100</f>
        <v>6.9164221494228378E-2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2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1"/>
      <c r="B36" s="60"/>
      <c r="C36" s="60"/>
      <c r="D36" s="59"/>
      <c r="E36" s="69" t="s">
        <v>39</v>
      </c>
      <c r="F36" s="70" t="s">
        <v>40</v>
      </c>
    </row>
    <row r="37" spans="1:6" ht="16.5" thickBot="1" x14ac:dyDescent="0.25">
      <c r="A37" s="93"/>
      <c r="B37" s="92" t="s">
        <v>24</v>
      </c>
      <c r="C37" s="94"/>
      <c r="D37" s="95" t="s">
        <v>21</v>
      </c>
      <c r="E37" s="96" t="s">
        <v>45</v>
      </c>
      <c r="F37" s="97">
        <f>F19</f>
        <v>42155</v>
      </c>
    </row>
    <row r="38" spans="1:6" ht="13.5" customHeight="1" x14ac:dyDescent="0.2">
      <c r="A38" s="98" t="s">
        <v>20</v>
      </c>
      <c r="B38" s="99"/>
      <c r="C38" s="99"/>
      <c r="D38" s="100">
        <v>1</v>
      </c>
      <c r="E38" s="12">
        <v>46424146</v>
      </c>
      <c r="F38" s="90">
        <v>49486467</v>
      </c>
    </row>
    <row r="39" spans="1:6" ht="13.5" thickBot="1" x14ac:dyDescent="0.25">
      <c r="A39" s="74" t="s">
        <v>18</v>
      </c>
      <c r="B39" s="58"/>
      <c r="C39" s="58"/>
      <c r="D39" s="89">
        <v>2</v>
      </c>
      <c r="E39" s="8">
        <v>17231568</v>
      </c>
      <c r="F39" s="91">
        <v>18379302</v>
      </c>
    </row>
    <row r="40" spans="1:6" x14ac:dyDescent="0.2">
      <c r="A40" s="42"/>
      <c r="B40" s="84"/>
      <c r="C40" s="84"/>
      <c r="D40" s="81"/>
      <c r="E40" s="82"/>
      <c r="F40" s="85"/>
    </row>
    <row r="42" spans="1:6" ht="15.75" x14ac:dyDescent="0.2">
      <c r="A42" s="62" t="s">
        <v>37</v>
      </c>
      <c r="B42" s="84"/>
      <c r="C42" s="84"/>
      <c r="D42" s="81"/>
      <c r="E42" s="82"/>
      <c r="F42" s="85"/>
    </row>
    <row r="43" spans="1:6" ht="13.5" thickBot="1" x14ac:dyDescent="0.25">
      <c r="A43" s="42"/>
      <c r="B43" s="84"/>
      <c r="C43" s="101"/>
      <c r="D43" s="101"/>
    </row>
    <row r="44" spans="1:6" ht="15.75" customHeight="1" x14ac:dyDescent="0.2">
      <c r="A44" s="110" t="s">
        <v>38</v>
      </c>
      <c r="B44" s="112" t="s">
        <v>21</v>
      </c>
      <c r="C44" s="105" t="s">
        <v>41</v>
      </c>
      <c r="D44" s="106"/>
      <c r="E44" s="107"/>
      <c r="F44" s="102"/>
    </row>
    <row r="45" spans="1:6" ht="15.75" customHeight="1" thickBot="1" x14ac:dyDescent="0.25">
      <c r="A45" s="111"/>
      <c r="B45" s="113"/>
      <c r="C45" s="117" t="s">
        <v>25</v>
      </c>
      <c r="D45" s="118"/>
      <c r="E45" s="103">
        <v>42153</v>
      </c>
      <c r="F45" s="102"/>
    </row>
    <row r="46" spans="1:6" ht="13.5" thickBot="1" x14ac:dyDescent="0.25">
      <c r="A46" s="109" t="str">
        <f>+B8</f>
        <v>CZ0008473998</v>
      </c>
      <c r="B46" s="108">
        <v>1</v>
      </c>
      <c r="C46" s="114">
        <v>1804563348</v>
      </c>
      <c r="D46" s="115"/>
      <c r="E46" s="116"/>
      <c r="F46" s="104"/>
    </row>
    <row r="51" spans="1:6" ht="51" x14ac:dyDescent="0.25">
      <c r="A51" s="83" t="s">
        <v>34</v>
      </c>
      <c r="B51" s="86"/>
      <c r="C51" s="86"/>
      <c r="D51" s="87"/>
      <c r="E51" s="87"/>
      <c r="F51" s="88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Q28" sqref="Q2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66"/>
      <c r="B2" s="65"/>
      <c r="C2" s="65"/>
      <c r="D2" s="65"/>
      <c r="E2" s="65"/>
      <c r="F2" s="65"/>
    </row>
    <row r="3" spans="1:6" ht="16.5" x14ac:dyDescent="0.25">
      <c r="A3" s="64" t="s">
        <v>31</v>
      </c>
      <c r="B3" s="26"/>
      <c r="C3" s="26"/>
      <c r="D3" s="26"/>
      <c r="E3" s="26"/>
      <c r="F3" s="26"/>
    </row>
    <row r="4" spans="1:6" ht="16.5" x14ac:dyDescent="0.25">
      <c r="A4" s="64" t="s">
        <v>32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78" t="s">
        <v>26</v>
      </c>
      <c r="C6" s="79"/>
      <c r="D6" s="79"/>
      <c r="E6" s="79"/>
      <c r="F6" s="80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29</v>
      </c>
      <c r="B10" s="1" t="s">
        <v>28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23</v>
      </c>
      <c r="C12" s="3"/>
      <c r="D12" s="2"/>
    </row>
    <row r="13" spans="1:6" x14ac:dyDescent="0.2">
      <c r="A13" s="29"/>
      <c r="B13" s="37"/>
      <c r="C13" s="32"/>
      <c r="D13" s="71"/>
      <c r="E13" s="35"/>
      <c r="F13" s="38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39"/>
      <c r="B15" s="71"/>
      <c r="C15" s="71"/>
      <c r="D15" s="71"/>
      <c r="E15" s="40"/>
      <c r="F15" s="32"/>
    </row>
    <row r="16" spans="1:6" ht="15.75" x14ac:dyDescent="0.2">
      <c r="A16" s="63" t="s">
        <v>33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2"/>
      <c r="E17" s="72"/>
      <c r="F17" s="72"/>
    </row>
    <row r="18" spans="1:6" ht="38.25" x14ac:dyDescent="0.25">
      <c r="A18" s="51" t="s">
        <v>22</v>
      </c>
      <c r="B18" s="47"/>
      <c r="C18" s="52"/>
      <c r="D18" s="59" t="s">
        <v>21</v>
      </c>
      <c r="E18" s="69" t="s">
        <v>30</v>
      </c>
      <c r="F18" s="70" t="s">
        <v>19</v>
      </c>
    </row>
    <row r="19" spans="1:6" ht="13.5" thickBot="1" x14ac:dyDescent="0.25">
      <c r="A19" s="48"/>
      <c r="B19" s="49"/>
      <c r="C19" s="53"/>
      <c r="D19" s="50"/>
      <c r="E19" s="67" t="s">
        <v>25</v>
      </c>
      <c r="F19" s="68">
        <v>42185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1860199</v>
      </c>
      <c r="F20" s="19">
        <f>+F21+F24+F27+F31</f>
        <v>100</v>
      </c>
    </row>
    <row r="21" spans="1:6" x14ac:dyDescent="0.2">
      <c r="A21" s="73" t="s">
        <v>7</v>
      </c>
      <c r="B21" s="10"/>
      <c r="C21" s="10"/>
      <c r="D21" s="55">
        <v>3</v>
      </c>
      <c r="E21" s="7">
        <f>+E22+E23</f>
        <v>122966</v>
      </c>
      <c r="F21" s="20">
        <f>E21/E20*100</f>
        <v>6.610368030517165</v>
      </c>
    </row>
    <row r="22" spans="1:6" x14ac:dyDescent="0.2">
      <c r="A22" s="75" t="s">
        <v>8</v>
      </c>
      <c r="B22" s="76"/>
      <c r="C22" s="76"/>
      <c r="D22" s="55">
        <v>4</v>
      </c>
      <c r="E22" s="7">
        <v>122966</v>
      </c>
      <c r="F22" s="20">
        <f>E22/E20*100</f>
        <v>6.610368030517165</v>
      </c>
    </row>
    <row r="23" spans="1:6" x14ac:dyDescent="0.2">
      <c r="A23" s="75" t="s">
        <v>9</v>
      </c>
      <c r="B23" s="76"/>
      <c r="C23" s="76"/>
      <c r="D23" s="55">
        <v>5</v>
      </c>
      <c r="E23" s="7">
        <v>0</v>
      </c>
      <c r="F23" s="20">
        <f>E23/E20*100</f>
        <v>0</v>
      </c>
    </row>
    <row r="24" spans="1:6" x14ac:dyDescent="0.2">
      <c r="A24" s="73" t="s">
        <v>10</v>
      </c>
      <c r="B24" s="76"/>
      <c r="C24" s="76"/>
      <c r="D24" s="55">
        <v>9</v>
      </c>
      <c r="E24" s="7">
        <f>+E25+E26</f>
        <v>1376954</v>
      </c>
      <c r="F24" s="20">
        <f>E24/E20*100</f>
        <v>74.021865402572516</v>
      </c>
    </row>
    <row r="25" spans="1:6" x14ac:dyDescent="0.2">
      <c r="A25" s="75" t="s">
        <v>11</v>
      </c>
      <c r="B25" s="76"/>
      <c r="C25" s="76"/>
      <c r="D25" s="55">
        <v>10</v>
      </c>
      <c r="E25" s="7">
        <v>558575</v>
      </c>
      <c r="F25" s="20">
        <f>E25/E20*100</f>
        <v>30.027701337330036</v>
      </c>
    </row>
    <row r="26" spans="1:6" x14ac:dyDescent="0.2">
      <c r="A26" s="75" t="s">
        <v>12</v>
      </c>
      <c r="B26" s="76"/>
      <c r="C26" s="76"/>
      <c r="D26" s="55">
        <v>11</v>
      </c>
      <c r="E26" s="7">
        <v>818379</v>
      </c>
      <c r="F26" s="20">
        <f>E26/E20*100</f>
        <v>43.994164065242479</v>
      </c>
    </row>
    <row r="27" spans="1:6" x14ac:dyDescent="0.2">
      <c r="A27" s="73" t="s">
        <v>13</v>
      </c>
      <c r="B27" s="76"/>
      <c r="C27" s="76"/>
      <c r="D27" s="55">
        <v>12</v>
      </c>
      <c r="E27" s="7">
        <f>+E28+E29+E30</f>
        <v>355440</v>
      </c>
      <c r="F27" s="20">
        <f>E27/E20*100</f>
        <v>19.107633108070697</v>
      </c>
    </row>
    <row r="28" spans="1:6" x14ac:dyDescent="0.2">
      <c r="A28" s="75" t="s">
        <v>14</v>
      </c>
      <c r="B28" s="76"/>
      <c r="C28" s="76"/>
      <c r="D28" s="55">
        <v>13</v>
      </c>
      <c r="E28" s="7">
        <v>0</v>
      </c>
      <c r="F28" s="20">
        <f>E28/E20*100</f>
        <v>0</v>
      </c>
    </row>
    <row r="29" spans="1:6" x14ac:dyDescent="0.2">
      <c r="A29" s="75" t="s">
        <v>15</v>
      </c>
      <c r="B29" s="76"/>
      <c r="C29" s="76"/>
      <c r="D29" s="55">
        <v>14</v>
      </c>
      <c r="E29" s="7">
        <v>355440</v>
      </c>
      <c r="F29" s="20">
        <f>E29/E20*100</f>
        <v>19.107633108070697</v>
      </c>
    </row>
    <row r="30" spans="1:6" x14ac:dyDescent="0.2">
      <c r="A30" s="75" t="s">
        <v>16</v>
      </c>
      <c r="B30" s="76"/>
      <c r="C30" s="76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74" t="s">
        <v>17</v>
      </c>
      <c r="B31" s="77"/>
      <c r="C31" s="77"/>
      <c r="D31" s="56">
        <v>24</v>
      </c>
      <c r="E31" s="8">
        <v>4839</v>
      </c>
      <c r="F31" s="21">
        <f>E31/E20*100</f>
        <v>0.26013345883961875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2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1"/>
      <c r="B36" s="60"/>
      <c r="C36" s="60"/>
      <c r="D36" s="59"/>
      <c r="E36" s="69" t="s">
        <v>39</v>
      </c>
      <c r="F36" s="70" t="s">
        <v>40</v>
      </c>
    </row>
    <row r="37" spans="1:6" ht="16.5" thickBot="1" x14ac:dyDescent="0.25">
      <c r="A37" s="93"/>
      <c r="B37" s="92" t="s">
        <v>24</v>
      </c>
      <c r="C37" s="94"/>
      <c r="D37" s="95" t="s">
        <v>21</v>
      </c>
      <c r="E37" s="96" t="s">
        <v>46</v>
      </c>
      <c r="F37" s="97">
        <f>F19</f>
        <v>42185</v>
      </c>
    </row>
    <row r="38" spans="1:6" ht="13.5" customHeight="1" x14ac:dyDescent="0.2">
      <c r="A38" s="98" t="s">
        <v>20</v>
      </c>
      <c r="B38" s="99"/>
      <c r="C38" s="99"/>
      <c r="D38" s="100">
        <v>1</v>
      </c>
      <c r="E38" s="12">
        <v>56976434</v>
      </c>
      <c r="F38" s="90">
        <v>60167111</v>
      </c>
    </row>
    <row r="39" spans="1:6" ht="13.5" thickBot="1" x14ac:dyDescent="0.25">
      <c r="A39" s="74" t="s">
        <v>18</v>
      </c>
      <c r="B39" s="58"/>
      <c r="C39" s="58"/>
      <c r="D39" s="89">
        <v>2</v>
      </c>
      <c r="E39" s="8">
        <v>21122308</v>
      </c>
      <c r="F39" s="91">
        <v>22321514</v>
      </c>
    </row>
    <row r="40" spans="1:6" x14ac:dyDescent="0.2">
      <c r="A40" s="42"/>
      <c r="B40" s="84"/>
      <c r="C40" s="84"/>
      <c r="D40" s="81"/>
      <c r="E40" s="82"/>
      <c r="F40" s="85"/>
    </row>
    <row r="42" spans="1:6" ht="15.75" x14ac:dyDescent="0.2">
      <c r="A42" s="62" t="s">
        <v>37</v>
      </c>
      <c r="B42" s="84"/>
      <c r="C42" s="84"/>
      <c r="D42" s="81"/>
      <c r="E42" s="82"/>
      <c r="F42" s="85"/>
    </row>
    <row r="43" spans="1:6" ht="13.5" thickBot="1" x14ac:dyDescent="0.25">
      <c r="A43" s="42"/>
      <c r="B43" s="84"/>
      <c r="C43" s="101"/>
      <c r="D43" s="101"/>
    </row>
    <row r="44" spans="1:6" ht="15.75" customHeight="1" x14ac:dyDescent="0.2">
      <c r="A44" s="110" t="s">
        <v>38</v>
      </c>
      <c r="B44" s="112" t="s">
        <v>21</v>
      </c>
      <c r="C44" s="105" t="s">
        <v>41</v>
      </c>
      <c r="D44" s="106"/>
      <c r="E44" s="107"/>
      <c r="F44" s="102"/>
    </row>
    <row r="45" spans="1:6" ht="15.75" customHeight="1" thickBot="1" x14ac:dyDescent="0.25">
      <c r="A45" s="111"/>
      <c r="B45" s="113"/>
      <c r="C45" s="117" t="s">
        <v>25</v>
      </c>
      <c r="D45" s="118"/>
      <c r="E45" s="103">
        <v>42185</v>
      </c>
      <c r="F45" s="102"/>
    </row>
    <row r="46" spans="1:6" ht="13.5" thickBot="1" x14ac:dyDescent="0.25">
      <c r="A46" s="109" t="str">
        <f>+B8</f>
        <v>CZ0008473998</v>
      </c>
      <c r="B46" s="108">
        <v>1</v>
      </c>
      <c r="C46" s="114">
        <v>1820437601</v>
      </c>
      <c r="D46" s="115"/>
      <c r="E46" s="116"/>
      <c r="F46" s="104"/>
    </row>
    <row r="51" spans="1:6" ht="51" x14ac:dyDescent="0.25">
      <c r="A51" s="83" t="s">
        <v>34</v>
      </c>
      <c r="B51" s="86"/>
      <c r="C51" s="86"/>
      <c r="D51" s="87"/>
      <c r="E51" s="87"/>
      <c r="F51" s="88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R27" sqref="R2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42216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1896187</v>
      </c>
      <c r="F21" s="19">
        <f>+F22+F25+F28+F32</f>
        <v>100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127601</v>
      </c>
      <c r="F22" s="20">
        <f>E22/E21*100</f>
        <v>6.7293468418462936</v>
      </c>
    </row>
    <row r="23" spans="1:6" x14ac:dyDescent="0.2">
      <c r="A23" s="75" t="s">
        <v>8</v>
      </c>
      <c r="B23" s="76"/>
      <c r="C23" s="76"/>
      <c r="D23" s="55">
        <v>4</v>
      </c>
      <c r="E23" s="7">
        <v>127601</v>
      </c>
      <c r="F23" s="20">
        <f>E23/E21*100</f>
        <v>6.7293468418462936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1400438</v>
      </c>
      <c r="F25" s="20">
        <f>E25/E21*100</f>
        <v>73.855479443746844</v>
      </c>
    </row>
    <row r="26" spans="1:6" x14ac:dyDescent="0.2">
      <c r="A26" s="75" t="s">
        <v>11</v>
      </c>
      <c r="B26" s="76"/>
      <c r="C26" s="76"/>
      <c r="D26" s="55">
        <v>10</v>
      </c>
      <c r="E26" s="7">
        <v>563733</v>
      </c>
      <c r="F26" s="20">
        <f>E26/E21*100</f>
        <v>29.729820951203649</v>
      </c>
    </row>
    <row r="27" spans="1:6" x14ac:dyDescent="0.2">
      <c r="A27" s="75" t="s">
        <v>12</v>
      </c>
      <c r="B27" s="76"/>
      <c r="C27" s="76"/>
      <c r="D27" s="55">
        <v>11</v>
      </c>
      <c r="E27" s="7">
        <v>836705</v>
      </c>
      <c r="F27" s="20">
        <f>E27/E21*100</f>
        <v>44.125658492543188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355139</v>
      </c>
      <c r="F28" s="20">
        <f>E28/E21*100</f>
        <v>18.729112687725419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355139</v>
      </c>
      <c r="F30" s="20">
        <f>E30/E21*100</f>
        <v>18.729112687725419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13009</v>
      </c>
      <c r="F32" s="21">
        <f>E32/E21*100</f>
        <v>0.6860610266814402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47</v>
      </c>
      <c r="F38" s="97">
        <f>F20</f>
        <v>42216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78271961</v>
      </c>
      <c r="F39" s="90">
        <v>82490118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25455198</v>
      </c>
      <c r="F40" s="91">
        <v>26823521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10" t="s">
        <v>38</v>
      </c>
      <c r="B45" s="112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11"/>
      <c r="B46" s="113"/>
      <c r="C46" s="117" t="s">
        <v>25</v>
      </c>
      <c r="D46" s="118"/>
      <c r="E46" s="103">
        <v>42216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14">
        <v>1886178574</v>
      </c>
      <c r="D47" s="115"/>
      <c r="E47" s="116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R27" sqref="R2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42247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1976873</v>
      </c>
      <c r="F21" s="19">
        <f>+F22+F25+F28+F32</f>
        <v>100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78290</v>
      </c>
      <c r="F22" s="20">
        <f>E22/E21*100</f>
        <v>3.9602948697260776</v>
      </c>
    </row>
    <row r="23" spans="1:6" x14ac:dyDescent="0.2">
      <c r="A23" s="75" t="s">
        <v>8</v>
      </c>
      <c r="B23" s="76"/>
      <c r="C23" s="76"/>
      <c r="D23" s="55">
        <v>4</v>
      </c>
      <c r="E23" s="7">
        <v>78290</v>
      </c>
      <c r="F23" s="20">
        <f>E23/E21*100</f>
        <v>3.9602948697260776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1511371</v>
      </c>
      <c r="F25" s="20">
        <f>E25/E21*100</f>
        <v>76.452609752877393</v>
      </c>
    </row>
    <row r="26" spans="1:6" x14ac:dyDescent="0.2">
      <c r="A26" s="75" t="s">
        <v>11</v>
      </c>
      <c r="B26" s="76"/>
      <c r="C26" s="76"/>
      <c r="D26" s="55">
        <v>10</v>
      </c>
      <c r="E26" s="7">
        <v>681035</v>
      </c>
      <c r="F26" s="20">
        <f>E26/E21*100</f>
        <v>34.450113891990028</v>
      </c>
    </row>
    <row r="27" spans="1:6" x14ac:dyDescent="0.2">
      <c r="A27" s="75" t="s">
        <v>12</v>
      </c>
      <c r="B27" s="76"/>
      <c r="C27" s="76"/>
      <c r="D27" s="55">
        <v>11</v>
      </c>
      <c r="E27" s="7">
        <v>830336</v>
      </c>
      <c r="F27" s="20">
        <f>E27/E21*100</f>
        <v>42.002495860887372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373550</v>
      </c>
      <c r="F28" s="20">
        <f>E28/E21*100</f>
        <v>18.896003941578442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373550</v>
      </c>
      <c r="F30" s="20">
        <f>E30/E21*100</f>
        <v>18.896003941578442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13662</v>
      </c>
      <c r="F32" s="21">
        <f>E32/E21*100</f>
        <v>0.69109143581808241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48</v>
      </c>
      <c r="F38" s="97">
        <f>F20</f>
        <v>42247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112661675</v>
      </c>
      <c r="F39" s="90">
        <v>118844781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17507823</v>
      </c>
      <c r="F40" s="91">
        <v>18456976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10" t="s">
        <v>38</v>
      </c>
      <c r="B45" s="112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11"/>
      <c r="B46" s="113"/>
      <c r="C46" s="117" t="s">
        <v>25</v>
      </c>
      <c r="D46" s="118"/>
      <c r="E46" s="103">
        <v>42247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14">
        <v>1970555576</v>
      </c>
      <c r="D47" s="115"/>
      <c r="E47" s="116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Q30" sqref="Q3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x14ac:dyDescent="0.2">
      <c r="A2" s="25"/>
      <c r="B2" s="25"/>
      <c r="C2" s="25"/>
      <c r="D2" s="25"/>
      <c r="E2" s="25"/>
      <c r="F2" s="25"/>
    </row>
    <row r="3" spans="1:6" ht="18" x14ac:dyDescent="0.25">
      <c r="A3" s="66"/>
      <c r="B3" s="65"/>
      <c r="C3" s="65"/>
      <c r="D3" s="65"/>
      <c r="E3" s="65"/>
      <c r="F3" s="65"/>
    </row>
    <row r="4" spans="1:6" ht="16.5" x14ac:dyDescent="0.25">
      <c r="A4" s="64" t="s">
        <v>31</v>
      </c>
      <c r="B4" s="26"/>
      <c r="C4" s="26"/>
      <c r="D4" s="26"/>
      <c r="E4" s="26"/>
      <c r="F4" s="26"/>
    </row>
    <row r="5" spans="1:6" ht="16.5" x14ac:dyDescent="0.25">
      <c r="A5" s="64" t="s">
        <v>32</v>
      </c>
      <c r="B5" s="26"/>
      <c r="C5" s="26"/>
      <c r="D5" s="26"/>
      <c r="E5" s="26"/>
      <c r="F5" s="26"/>
    </row>
    <row r="6" spans="1:6" ht="13.5" thickBot="1" x14ac:dyDescent="0.25">
      <c r="A6" s="28"/>
      <c r="B6" s="26"/>
      <c r="C6" s="26"/>
      <c r="D6" s="26"/>
      <c r="E6" s="26"/>
      <c r="F6" s="26"/>
    </row>
    <row r="7" spans="1:6" ht="13.5" thickBot="1" x14ac:dyDescent="0.25">
      <c r="A7" s="18" t="s">
        <v>2</v>
      </c>
      <c r="B7" s="78" t="s">
        <v>26</v>
      </c>
      <c r="C7" s="79"/>
      <c r="D7" s="79"/>
      <c r="E7" s="79"/>
      <c r="F7" s="80"/>
    </row>
    <row r="8" spans="1:6" x14ac:dyDescent="0.2">
      <c r="A8" s="29"/>
      <c r="B8" s="30"/>
      <c r="C8" s="31"/>
      <c r="D8" s="32"/>
      <c r="E8" s="33"/>
      <c r="F8" s="34"/>
    </row>
    <row r="9" spans="1:6" x14ac:dyDescent="0.2">
      <c r="A9" s="18" t="s">
        <v>6</v>
      </c>
      <c r="B9" s="11" t="s">
        <v>27</v>
      </c>
      <c r="C9" s="3"/>
      <c r="D9" s="2"/>
      <c r="E9" s="13" t="s">
        <v>4</v>
      </c>
      <c r="F9" s="15" t="s">
        <v>1</v>
      </c>
    </row>
    <row r="10" spans="1:6" x14ac:dyDescent="0.2">
      <c r="A10" s="29"/>
      <c r="B10" s="30"/>
      <c r="C10" s="32"/>
      <c r="D10" s="32"/>
      <c r="E10" s="35"/>
      <c r="F10" s="36"/>
    </row>
    <row r="11" spans="1:6" x14ac:dyDescent="0.2">
      <c r="A11" s="18" t="s">
        <v>29</v>
      </c>
      <c r="B11" s="1" t="s">
        <v>28</v>
      </c>
      <c r="C11" s="14"/>
      <c r="D11" s="17"/>
      <c r="E11" s="24" t="s">
        <v>5</v>
      </c>
      <c r="F11" s="16">
        <v>1</v>
      </c>
    </row>
    <row r="12" spans="1:6" x14ac:dyDescent="0.2">
      <c r="A12" s="27"/>
      <c r="B12" s="27"/>
      <c r="C12" s="31"/>
      <c r="D12" s="32"/>
      <c r="E12" s="35"/>
      <c r="F12" s="34"/>
    </row>
    <row r="13" spans="1:6" x14ac:dyDescent="0.2">
      <c r="A13" s="18" t="s">
        <v>0</v>
      </c>
      <c r="B13" s="16" t="s">
        <v>23</v>
      </c>
      <c r="C13" s="3"/>
      <c r="D13" s="2"/>
    </row>
    <row r="14" spans="1:6" x14ac:dyDescent="0.2">
      <c r="A14" s="29"/>
      <c r="B14" s="37"/>
      <c r="C14" s="32"/>
      <c r="D14" s="71"/>
      <c r="E14" s="35"/>
      <c r="F14" s="38"/>
    </row>
    <row r="15" spans="1:6" x14ac:dyDescent="0.2">
      <c r="A15" s="29"/>
      <c r="B15" s="37"/>
      <c r="C15" s="32"/>
      <c r="D15" s="71"/>
      <c r="E15" s="35"/>
      <c r="F15" s="38"/>
    </row>
    <row r="16" spans="1:6" x14ac:dyDescent="0.2">
      <c r="A16" s="39"/>
      <c r="B16" s="71"/>
      <c r="C16" s="71"/>
      <c r="D16" s="71"/>
      <c r="E16" s="40"/>
      <c r="F16" s="32"/>
    </row>
    <row r="17" spans="1:6" ht="15.75" x14ac:dyDescent="0.2">
      <c r="A17" s="63" t="s">
        <v>33</v>
      </c>
      <c r="B17" s="4"/>
      <c r="C17" s="4"/>
      <c r="D17" s="5"/>
      <c r="E17" s="5"/>
      <c r="F17" s="5"/>
    </row>
    <row r="18" spans="1:6" ht="13.5" thickBot="1" x14ac:dyDescent="0.25">
      <c r="A18" s="41"/>
      <c r="B18" s="41"/>
      <c r="C18" s="41"/>
      <c r="D18" s="72"/>
      <c r="E18" s="72"/>
      <c r="F18" s="72"/>
    </row>
    <row r="19" spans="1:6" ht="38.25" x14ac:dyDescent="0.25">
      <c r="A19" s="51" t="s">
        <v>22</v>
      </c>
      <c r="B19" s="47"/>
      <c r="C19" s="52"/>
      <c r="D19" s="59" t="s">
        <v>21</v>
      </c>
      <c r="E19" s="69" t="s">
        <v>30</v>
      </c>
      <c r="F19" s="70" t="s">
        <v>19</v>
      </c>
    </row>
    <row r="20" spans="1:6" ht="13.5" thickBot="1" x14ac:dyDescent="0.25">
      <c r="A20" s="48"/>
      <c r="B20" s="49"/>
      <c r="C20" s="53"/>
      <c r="D20" s="50"/>
      <c r="E20" s="67" t="s">
        <v>25</v>
      </c>
      <c r="F20" s="68">
        <v>42277</v>
      </c>
    </row>
    <row r="21" spans="1:6" x14ac:dyDescent="0.2">
      <c r="A21" s="9" t="s">
        <v>3</v>
      </c>
      <c r="B21" s="57"/>
      <c r="C21" s="57"/>
      <c r="D21" s="54">
        <v>1</v>
      </c>
      <c r="E21" s="12">
        <f>+E22+E25+E28+E32</f>
        <v>2084380</v>
      </c>
      <c r="F21" s="19">
        <f>+F22+F25+F28+F32</f>
        <v>100</v>
      </c>
    </row>
    <row r="22" spans="1:6" x14ac:dyDescent="0.2">
      <c r="A22" s="73" t="s">
        <v>7</v>
      </c>
      <c r="B22" s="10"/>
      <c r="C22" s="10"/>
      <c r="D22" s="55">
        <v>3</v>
      </c>
      <c r="E22" s="7">
        <f>+E23+E24</f>
        <v>71268</v>
      </c>
      <c r="F22" s="20">
        <f>E22/E21*100</f>
        <v>3.4191462209386008</v>
      </c>
    </row>
    <row r="23" spans="1:6" x14ac:dyDescent="0.2">
      <c r="A23" s="75" t="s">
        <v>8</v>
      </c>
      <c r="B23" s="76"/>
      <c r="C23" s="76"/>
      <c r="D23" s="55">
        <v>4</v>
      </c>
      <c r="E23" s="7">
        <v>71268</v>
      </c>
      <c r="F23" s="20">
        <f>E23/E21*100</f>
        <v>3.4191462209386008</v>
      </c>
    </row>
    <row r="24" spans="1:6" x14ac:dyDescent="0.2">
      <c r="A24" s="75" t="s">
        <v>9</v>
      </c>
      <c r="B24" s="76"/>
      <c r="C24" s="76"/>
      <c r="D24" s="55">
        <v>5</v>
      </c>
      <c r="E24" s="7">
        <v>0</v>
      </c>
      <c r="F24" s="20">
        <f>E24/E21*100</f>
        <v>0</v>
      </c>
    </row>
    <row r="25" spans="1:6" x14ac:dyDescent="0.2">
      <c r="A25" s="73" t="s">
        <v>10</v>
      </c>
      <c r="B25" s="76"/>
      <c r="C25" s="76"/>
      <c r="D25" s="55">
        <v>9</v>
      </c>
      <c r="E25" s="7">
        <f>+E26+E27</f>
        <v>1584010</v>
      </c>
      <c r="F25" s="20">
        <f>E25/E21*100</f>
        <v>75.994300463447161</v>
      </c>
    </row>
    <row r="26" spans="1:6" x14ac:dyDescent="0.2">
      <c r="A26" s="75" t="s">
        <v>11</v>
      </c>
      <c r="B26" s="76"/>
      <c r="C26" s="76"/>
      <c r="D26" s="55">
        <v>10</v>
      </c>
      <c r="E26" s="7">
        <v>590588</v>
      </c>
      <c r="F26" s="20">
        <f>E26/E21*100</f>
        <v>28.333989003924426</v>
      </c>
    </row>
    <row r="27" spans="1:6" x14ac:dyDescent="0.2">
      <c r="A27" s="75" t="s">
        <v>12</v>
      </c>
      <c r="B27" s="76"/>
      <c r="C27" s="76"/>
      <c r="D27" s="55">
        <v>11</v>
      </c>
      <c r="E27" s="7">
        <v>993422</v>
      </c>
      <c r="F27" s="20">
        <f>E27/E21*100</f>
        <v>47.660311459522738</v>
      </c>
    </row>
    <row r="28" spans="1:6" x14ac:dyDescent="0.2">
      <c r="A28" s="73" t="s">
        <v>13</v>
      </c>
      <c r="B28" s="76"/>
      <c r="C28" s="76"/>
      <c r="D28" s="55">
        <v>12</v>
      </c>
      <c r="E28" s="7">
        <f>+E29+E30+E31</f>
        <v>364403</v>
      </c>
      <c r="F28" s="20">
        <f>E28/E21*100</f>
        <v>17.482560761473437</v>
      </c>
    </row>
    <row r="29" spans="1:6" x14ac:dyDescent="0.2">
      <c r="A29" s="75" t="s">
        <v>14</v>
      </c>
      <c r="B29" s="76"/>
      <c r="C29" s="76"/>
      <c r="D29" s="55">
        <v>13</v>
      </c>
      <c r="E29" s="7">
        <v>0</v>
      </c>
      <c r="F29" s="20">
        <f>E29/E21*100</f>
        <v>0</v>
      </c>
    </row>
    <row r="30" spans="1:6" x14ac:dyDescent="0.2">
      <c r="A30" s="75" t="s">
        <v>15</v>
      </c>
      <c r="B30" s="76"/>
      <c r="C30" s="76"/>
      <c r="D30" s="55">
        <v>14</v>
      </c>
      <c r="E30" s="7">
        <v>364403</v>
      </c>
      <c r="F30" s="20">
        <f>E30/E21*100</f>
        <v>17.482560761473437</v>
      </c>
    </row>
    <row r="31" spans="1:6" x14ac:dyDescent="0.2">
      <c r="A31" s="75" t="s">
        <v>16</v>
      </c>
      <c r="B31" s="76"/>
      <c r="C31" s="76"/>
      <c r="D31" s="55">
        <v>15</v>
      </c>
      <c r="E31" s="7">
        <v>0</v>
      </c>
      <c r="F31" s="20">
        <f>E31/E21*100</f>
        <v>0</v>
      </c>
    </row>
    <row r="32" spans="1:6" ht="13.5" thickBot="1" x14ac:dyDescent="0.25">
      <c r="A32" s="74" t="s">
        <v>17</v>
      </c>
      <c r="B32" s="77"/>
      <c r="C32" s="77"/>
      <c r="D32" s="56">
        <v>24</v>
      </c>
      <c r="E32" s="8">
        <v>64699</v>
      </c>
      <c r="F32" s="21">
        <f>E32/E21*100</f>
        <v>3.1039925541407998</v>
      </c>
    </row>
    <row r="33" spans="1:6" x14ac:dyDescent="0.2">
      <c r="A33" s="42"/>
      <c r="B33" s="43"/>
      <c r="C33" s="43"/>
      <c r="D33" s="44"/>
      <c r="E33" s="22"/>
      <c r="F33" s="23"/>
    </row>
    <row r="34" spans="1:6" x14ac:dyDescent="0.2">
      <c r="A34" s="42"/>
      <c r="B34" s="43"/>
      <c r="C34" s="43"/>
      <c r="D34" s="44"/>
      <c r="E34" s="22"/>
      <c r="F34" s="23"/>
    </row>
    <row r="35" spans="1:6" ht="15.75" x14ac:dyDescent="0.2">
      <c r="A35" s="62" t="s">
        <v>36</v>
      </c>
      <c r="B35" s="6"/>
      <c r="C35" s="6"/>
      <c r="D35" s="6"/>
      <c r="E35" s="6"/>
      <c r="F35" s="6"/>
    </row>
    <row r="36" spans="1:6" ht="13.5" thickBot="1" x14ac:dyDescent="0.25">
      <c r="A36" s="45"/>
      <c r="B36" s="46"/>
      <c r="C36" s="46"/>
      <c r="D36" s="46"/>
      <c r="E36" s="46"/>
      <c r="F36" s="46"/>
    </row>
    <row r="37" spans="1:6" ht="15.75" x14ac:dyDescent="0.25">
      <c r="A37" s="61"/>
      <c r="B37" s="60"/>
      <c r="C37" s="60"/>
      <c r="D37" s="59"/>
      <c r="E37" s="69" t="s">
        <v>39</v>
      </c>
      <c r="F37" s="70" t="s">
        <v>40</v>
      </c>
    </row>
    <row r="38" spans="1:6" ht="16.5" thickBot="1" x14ac:dyDescent="0.25">
      <c r="A38" s="93"/>
      <c r="B38" s="92" t="s">
        <v>24</v>
      </c>
      <c r="C38" s="94"/>
      <c r="D38" s="95" t="s">
        <v>21</v>
      </c>
      <c r="E38" s="96" t="s">
        <v>49</v>
      </c>
      <c r="F38" s="97">
        <f>F20</f>
        <v>42277</v>
      </c>
    </row>
    <row r="39" spans="1:6" ht="13.5" customHeight="1" x14ac:dyDescent="0.2">
      <c r="A39" s="98" t="s">
        <v>20</v>
      </c>
      <c r="B39" s="99"/>
      <c r="C39" s="99"/>
      <c r="D39" s="100">
        <v>1</v>
      </c>
      <c r="E39" s="12">
        <v>68033446</v>
      </c>
      <c r="F39" s="90">
        <v>71483256.560000002</v>
      </c>
    </row>
    <row r="40" spans="1:6" ht="13.5" thickBot="1" x14ac:dyDescent="0.25">
      <c r="A40" s="74" t="s">
        <v>18</v>
      </c>
      <c r="B40" s="58"/>
      <c r="C40" s="58"/>
      <c r="D40" s="89">
        <v>2</v>
      </c>
      <c r="E40" s="8">
        <v>28235270</v>
      </c>
      <c r="F40" s="91">
        <v>29662193.949999999</v>
      </c>
    </row>
    <row r="41" spans="1:6" x14ac:dyDescent="0.2">
      <c r="A41" s="42"/>
      <c r="B41" s="84"/>
      <c r="C41" s="84"/>
      <c r="D41" s="81"/>
      <c r="E41" s="82"/>
      <c r="F41" s="85"/>
    </row>
    <row r="43" spans="1:6" ht="15.75" x14ac:dyDescent="0.2">
      <c r="A43" s="62" t="s">
        <v>37</v>
      </c>
      <c r="B43" s="84"/>
      <c r="C43" s="84"/>
      <c r="D43" s="81"/>
      <c r="E43" s="82"/>
      <c r="F43" s="85"/>
    </row>
    <row r="44" spans="1:6" ht="13.5" thickBot="1" x14ac:dyDescent="0.25">
      <c r="A44" s="42"/>
      <c r="B44" s="84"/>
      <c r="C44" s="101"/>
      <c r="D44" s="101"/>
    </row>
    <row r="45" spans="1:6" ht="15.75" customHeight="1" x14ac:dyDescent="0.2">
      <c r="A45" s="110" t="s">
        <v>38</v>
      </c>
      <c r="B45" s="112" t="s">
        <v>21</v>
      </c>
      <c r="C45" s="105" t="s">
        <v>41</v>
      </c>
      <c r="D45" s="106"/>
      <c r="E45" s="107"/>
      <c r="F45" s="102"/>
    </row>
    <row r="46" spans="1:6" ht="15.75" customHeight="1" thickBot="1" x14ac:dyDescent="0.25">
      <c r="A46" s="111"/>
      <c r="B46" s="113"/>
      <c r="C46" s="117" t="s">
        <v>25</v>
      </c>
      <c r="D46" s="118"/>
      <c r="E46" s="103">
        <v>42277</v>
      </c>
      <c r="F46" s="102"/>
    </row>
    <row r="47" spans="1:6" ht="13.5" thickBot="1" x14ac:dyDescent="0.25">
      <c r="A47" s="109" t="str">
        <f>+B9</f>
        <v>CZ0008473998</v>
      </c>
      <c r="B47" s="108">
        <v>1</v>
      </c>
      <c r="C47" s="114">
        <v>2008098031.25</v>
      </c>
      <c r="D47" s="115"/>
      <c r="E47" s="116"/>
      <c r="F47" s="104"/>
    </row>
    <row r="52" spans="1:6" ht="51" x14ac:dyDescent="0.25">
      <c r="A52" s="83" t="s">
        <v>34</v>
      </c>
      <c r="B52" s="86"/>
      <c r="C52" s="86"/>
      <c r="D52" s="87"/>
      <c r="E52" s="87"/>
      <c r="F52" s="88"/>
    </row>
  </sheetData>
  <mergeCells count="4">
    <mergeCell ref="A45:A46"/>
    <mergeCell ref="B45:B46"/>
    <mergeCell ref="C46:D46"/>
    <mergeCell ref="C47:E47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2015</vt:lpstr>
      <vt:lpstr>únor 2015</vt:lpstr>
      <vt:lpstr>březen 2015</vt:lpstr>
      <vt:lpstr>duben 2015</vt:lpstr>
      <vt:lpstr>květen 2015</vt:lpstr>
      <vt:lpstr>červen 2015</vt:lpstr>
      <vt:lpstr>červenec 2015</vt:lpstr>
      <vt:lpstr>srpen 2015</vt:lpstr>
      <vt:lpstr>září 2015</vt:lpstr>
      <vt:lpstr>říjen 2015</vt:lpstr>
      <vt:lpstr>listopad 2015</vt:lpstr>
      <vt:lpstr>prosinec 2015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Simona Plavcova</cp:lastModifiedBy>
  <cp:lastPrinted>2016-03-01T15:37:01Z</cp:lastPrinted>
  <dcterms:created xsi:type="dcterms:W3CDTF">2004-04-23T12:49:38Z</dcterms:created>
  <dcterms:modified xsi:type="dcterms:W3CDTF">2016-03-01T15:41:26Z</dcterms:modified>
</cp:coreProperties>
</file>